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colarité\règlements d'études\RDE 22-23\BUT\Retours dpt\MCC BUT vCA\"/>
    </mc:Choice>
  </mc:AlternateContent>
  <xr:revisionPtr revIDLastSave="0" documentId="13_ncr:1_{3D810CFE-B5E3-466A-8DC8-E936C1ABBF53}" xr6:coauthVersionLast="36" xr6:coauthVersionMax="36" xr10:uidLastSave="{00000000-0000-0000-0000-000000000000}"/>
  <bookViews>
    <workbookView xWindow="0" yWindow="0" windowWidth="14370" windowHeight="11595" activeTab="4" xr2:uid="{00000000-000D-0000-FFFF-FFFF00000000}"/>
  </bookViews>
  <sheets>
    <sheet name="semestre 1 " sheetId="2" r:id="rId1"/>
    <sheet name="semestre 2" sheetId="5" r:id="rId2"/>
    <sheet name="Semestre 3" sheetId="6" r:id="rId3"/>
    <sheet name="Semestre 4" sheetId="7" r:id="rId4"/>
    <sheet name="Semestre 4 alternance" sheetId="8" r:id="rId5"/>
  </sheets>
  <definedNames>
    <definedName name="_xlnm.Print_Area" localSheetId="0">'semestre 1 '!$A$1:$N$77</definedName>
    <definedName name="_xlnm.Print_Area" localSheetId="1">'semestre 2'!$A$1:$T$74</definedName>
    <definedName name="_xlnm.Print_Area" localSheetId="2">'Semestre 3'!$A$1:$N$82</definedName>
    <definedName name="_xlnm.Print_Area" localSheetId="3">'Semestre 4'!$A$1:$N$66</definedName>
    <definedName name="_xlnm.Print_Area" localSheetId="4">'Semestre 4 alternance'!$A$1:$N$63</definedName>
  </definedNames>
  <calcPr calcId="191029"/>
</workbook>
</file>

<file path=xl/calcChain.xml><?xml version="1.0" encoding="utf-8"?>
<calcChain xmlns="http://schemas.openxmlformats.org/spreadsheetml/2006/main">
  <c r="K38" i="2" l="1"/>
  <c r="H78" i="6" l="1"/>
  <c r="H75" i="6"/>
  <c r="H72" i="6"/>
  <c r="H82" i="6" s="1"/>
  <c r="K55" i="2"/>
  <c r="E50" i="8" l="1"/>
  <c r="E63" i="8"/>
  <c r="E62" i="8"/>
  <c r="E42" i="8"/>
  <c r="E58" i="8"/>
  <c r="K57" i="8"/>
  <c r="K53" i="8"/>
  <c r="E48" i="8"/>
  <c r="K47" i="8"/>
  <c r="K45" i="8"/>
  <c r="E38" i="8"/>
  <c r="K37" i="8"/>
  <c r="K33" i="8"/>
  <c r="E30" i="8"/>
  <c r="E29" i="8"/>
  <c r="E27" i="8"/>
  <c r="K26" i="8"/>
  <c r="E24" i="8"/>
  <c r="E23" i="8"/>
  <c r="K22" i="8"/>
  <c r="E19" i="8"/>
  <c r="E18" i="8"/>
  <c r="E16" i="8"/>
  <c r="K15" i="8"/>
  <c r="E14" i="8"/>
  <c r="E13" i="8"/>
  <c r="E12" i="8"/>
  <c r="K11" i="8"/>
  <c r="K56" i="7"/>
  <c r="K35" i="7"/>
  <c r="K47" i="7"/>
  <c r="K57" i="5"/>
  <c r="K38" i="5"/>
  <c r="K31" i="5"/>
  <c r="E19" i="2"/>
  <c r="E39" i="2"/>
  <c r="E58" i="2"/>
  <c r="E76" i="2"/>
  <c r="K72" i="2"/>
  <c r="K65" i="2"/>
  <c r="K50" i="2"/>
  <c r="G47" i="2"/>
  <c r="E47" i="2"/>
  <c r="K47" i="2"/>
  <c r="K60" i="7"/>
  <c r="K50" i="7"/>
  <c r="E61" i="7"/>
  <c r="E51" i="7"/>
  <c r="E40" i="7"/>
  <c r="K39" i="7"/>
  <c r="K28" i="7"/>
  <c r="E32" i="7"/>
  <c r="E31" i="7"/>
  <c r="E29" i="7"/>
  <c r="K16" i="7"/>
  <c r="E20" i="7"/>
  <c r="E17" i="7"/>
  <c r="E19" i="7"/>
  <c r="K22" i="6"/>
  <c r="K55" i="7" l="1"/>
  <c r="K62" i="2"/>
  <c r="K21" i="8"/>
  <c r="J21" i="8" s="1"/>
  <c r="K44" i="8"/>
  <c r="J44" i="8" s="1"/>
  <c r="K32" i="8"/>
  <c r="J32" i="8" s="1"/>
  <c r="K10" i="8"/>
  <c r="J10" i="8" s="1"/>
  <c r="K52" i="8"/>
  <c r="J52" i="8" s="1"/>
  <c r="K46" i="7"/>
  <c r="K44" i="2"/>
  <c r="E71" i="5"/>
  <c r="E73" i="5"/>
  <c r="E67" i="5"/>
  <c r="E66" i="5"/>
  <c r="E64" i="5"/>
  <c r="E63" i="5"/>
  <c r="E62" i="5"/>
  <c r="E60" i="5"/>
  <c r="E59" i="5"/>
  <c r="E51" i="5"/>
  <c r="E53" i="5"/>
  <c r="E49" i="5"/>
  <c r="E47" i="5"/>
  <c r="E46" i="5"/>
  <c r="E45" i="5"/>
  <c r="E44" i="5"/>
  <c r="E43" i="5"/>
  <c r="E41" i="5"/>
  <c r="E40" i="5"/>
  <c r="E32" i="5"/>
  <c r="E34" i="5"/>
  <c r="E30" i="5"/>
  <c r="E29" i="5"/>
  <c r="E28" i="5"/>
  <c r="E27" i="5"/>
  <c r="E26" i="5"/>
  <c r="E25" i="5"/>
  <c r="E18" i="5"/>
  <c r="E20" i="5"/>
  <c r="E16" i="5"/>
  <c r="E15" i="5"/>
  <c r="E14" i="5"/>
  <c r="E13" i="5"/>
  <c r="E12" i="5"/>
  <c r="E36" i="2"/>
  <c r="E35" i="2"/>
  <c r="E34" i="2"/>
  <c r="E33" i="2"/>
  <c r="E32" i="2"/>
  <c r="E30" i="2"/>
  <c r="E29" i="2"/>
  <c r="E28" i="2"/>
  <c r="E27" i="2"/>
  <c r="E26" i="2"/>
  <c r="E25" i="2"/>
  <c r="E40" i="2"/>
  <c r="E37" i="2"/>
  <c r="K18" i="2"/>
  <c r="K11" i="2"/>
  <c r="E56" i="6" l="1"/>
  <c r="E67" i="6"/>
  <c r="E44" i="6"/>
  <c r="K23" i="7" l="1"/>
  <c r="K11" i="7"/>
  <c r="K10" i="7" s="1"/>
  <c r="K66" i="6"/>
  <c r="K60" i="6"/>
  <c r="K55" i="6"/>
  <c r="K50" i="6"/>
  <c r="E52" i="6"/>
  <c r="K43" i="6"/>
  <c r="K33" i="6"/>
  <c r="K49" i="6" l="1"/>
  <c r="K59" i="6"/>
  <c r="K32" i="6"/>
  <c r="E28" i="6" l="1"/>
  <c r="K27" i="6"/>
  <c r="E30" i="6"/>
  <c r="E29" i="6"/>
  <c r="K16" i="6"/>
  <c r="E18" i="6"/>
  <c r="E19" i="6"/>
  <c r="K11" i="6"/>
  <c r="E17" i="6"/>
  <c r="K10" i="6" l="1"/>
  <c r="E47" i="6"/>
  <c r="E46" i="6"/>
  <c r="E63" i="6"/>
  <c r="E62" i="6"/>
  <c r="J59" i="6"/>
  <c r="K34" i="7" l="1"/>
  <c r="J34" i="7" s="1"/>
  <c r="J55" i="7"/>
  <c r="J46" i="7" l="1"/>
  <c r="E39" i="6"/>
  <c r="E40" i="6"/>
  <c r="E35" i="6"/>
  <c r="E27" i="7"/>
  <c r="E25" i="7"/>
  <c r="E24" i="7"/>
  <c r="E15" i="7"/>
  <c r="E14" i="7"/>
  <c r="E13" i="7"/>
  <c r="E12" i="7"/>
  <c r="J10" i="7"/>
  <c r="E26" i="6"/>
  <c r="E24" i="6"/>
  <c r="E25" i="6"/>
  <c r="E23" i="6"/>
  <c r="E15" i="6"/>
  <c r="E13" i="6"/>
  <c r="E14" i="6"/>
  <c r="E12" i="6"/>
  <c r="J10" i="6"/>
  <c r="J49" i="6" l="1"/>
  <c r="J32" i="6"/>
  <c r="E15" i="2"/>
  <c r="K70" i="5" l="1"/>
  <c r="K50" i="5"/>
  <c r="K24" i="5"/>
  <c r="K17" i="5"/>
  <c r="K11" i="5"/>
  <c r="K75" i="2"/>
  <c r="K57" i="2"/>
  <c r="K24" i="2"/>
  <c r="K37" i="5" l="1"/>
  <c r="J37" i="5" s="1"/>
  <c r="K56" i="5"/>
  <c r="J56" i="5" s="1"/>
  <c r="K10" i="5"/>
  <c r="K23" i="2"/>
  <c r="K43" i="2"/>
  <c r="K10" i="2"/>
  <c r="K61" i="2"/>
  <c r="K23" i="5"/>
  <c r="K77" i="5" l="1"/>
  <c r="E63" i="2"/>
  <c r="E68" i="2"/>
  <c r="E69" i="2"/>
  <c r="E70" i="2"/>
  <c r="E71" i="2"/>
  <c r="E77" i="2"/>
  <c r="E45" i="2"/>
  <c r="E50" i="2"/>
  <c r="E53" i="2"/>
  <c r="E54" i="2"/>
  <c r="E55" i="2"/>
  <c r="E59" i="2"/>
  <c r="J61" i="2"/>
  <c r="J43" i="2" l="1"/>
  <c r="J23" i="5" l="1"/>
  <c r="J10" i="5"/>
  <c r="J23" i="2" l="1"/>
  <c r="J10" i="2"/>
  <c r="E13" i="2"/>
  <c r="E14" i="2"/>
  <c r="E16" i="2"/>
  <c r="E12" i="2"/>
  <c r="K21" i="6" l="1"/>
  <c r="K22" i="7"/>
  <c r="K68" i="7" s="1"/>
  <c r="J22" i="7" l="1"/>
  <c r="J2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Jacky Cuvex-Combaz</author>
  </authors>
  <commentList>
    <comment ref="F5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Jacky Cuvex-Combaz:</t>
        </r>
        <r>
          <rPr>
            <sz val="11"/>
            <color indexed="81"/>
            <rFont val="Tahoma"/>
            <family val="2"/>
          </rPr>
          <t xml:space="preserve">
insérer autonomie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Jacky Cuvex-Combaz</author>
  </authors>
  <commentList>
    <comment ref="F5" authorId="0" shapeId="0" xr:uid="{17518C10-7066-43DF-B17A-6AF5534F7086}">
      <text>
        <r>
          <rPr>
            <b/>
            <sz val="11"/>
            <color indexed="81"/>
            <rFont val="Tahoma"/>
            <family val="2"/>
          </rPr>
          <t>Jacky Cuvex-Combaz:</t>
        </r>
        <r>
          <rPr>
            <sz val="11"/>
            <color indexed="81"/>
            <rFont val="Tahoma"/>
            <family val="2"/>
          </rPr>
          <t xml:space="preserve">
insérer autonomie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Jacky Cuvex-Combaz</author>
  </authors>
  <commentList>
    <comment ref="F5" authorId="0" shapeId="0" xr:uid="{F0E6773A-8DAF-40D3-9ABF-445FD11B1CA1}">
      <text>
        <r>
          <rPr>
            <b/>
            <sz val="11"/>
            <color indexed="81"/>
            <rFont val="Tahoma"/>
            <family val="2"/>
          </rPr>
          <t>Jacky Cuvex-Combaz:</t>
        </r>
        <r>
          <rPr>
            <sz val="11"/>
            <color indexed="81"/>
            <rFont val="Tahoma"/>
            <family val="2"/>
          </rPr>
          <t xml:space="preserve">
insérer autonomie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Jacky Cuvex-Combaz</author>
  </authors>
  <commentList>
    <comment ref="F5" authorId="0" shapeId="0" xr:uid="{B09A4552-732E-45E1-A58D-C3E02ABF14F4}">
      <text>
        <r>
          <rPr>
            <b/>
            <sz val="11"/>
            <color indexed="81"/>
            <rFont val="Tahoma"/>
            <family val="2"/>
          </rPr>
          <t>Jacky Cuvex-Combaz:</t>
        </r>
        <r>
          <rPr>
            <sz val="11"/>
            <color indexed="81"/>
            <rFont val="Tahoma"/>
            <family val="2"/>
          </rPr>
          <t xml:space="preserve">
insérer autonomie</t>
        </r>
      </text>
    </comment>
  </commentList>
</comments>
</file>

<file path=xl/sharedStrings.xml><?xml version="1.0" encoding="utf-8"?>
<sst xmlns="http://schemas.openxmlformats.org/spreadsheetml/2006/main" count="755" uniqueCount="235">
  <si>
    <t>Contrôle des Connaissances</t>
  </si>
  <si>
    <t>Coef</t>
  </si>
  <si>
    <t>Continu</t>
  </si>
  <si>
    <t>%</t>
  </si>
  <si>
    <t>/</t>
  </si>
  <si>
    <t>Final</t>
  </si>
  <si>
    <t>Credits</t>
  </si>
  <si>
    <t>Session unique</t>
  </si>
  <si>
    <t>dont CM</t>
  </si>
  <si>
    <t>dont TD</t>
  </si>
  <si>
    <t>dont TP</t>
  </si>
  <si>
    <t>Nb
d'heures</t>
  </si>
  <si>
    <t>Contrôle continu</t>
  </si>
  <si>
    <t>Note /</t>
  </si>
  <si>
    <t>E/O</t>
  </si>
  <si>
    <t>UNITES D'ENSEIGNEMENT
ET MODULES</t>
  </si>
  <si>
    <t>SEMESTRE 1</t>
  </si>
  <si>
    <t>Pôle Ressources UE1.1</t>
  </si>
  <si>
    <t>Pôle SAE UE1.1</t>
  </si>
  <si>
    <t>UE1.1</t>
  </si>
  <si>
    <t>UE1.2</t>
  </si>
  <si>
    <t>Pôle Ressources UE1.2</t>
  </si>
  <si>
    <t>Pôle SAE UE1.2</t>
  </si>
  <si>
    <t>UE2.1</t>
  </si>
  <si>
    <t>Pôle Ressources UE2.1</t>
  </si>
  <si>
    <t>Pôle SAE UE2.1</t>
  </si>
  <si>
    <t>UE2.2</t>
  </si>
  <si>
    <t>Pôle Ressources UE2.2</t>
  </si>
  <si>
    <t>Pôle SAE UE2.2</t>
  </si>
  <si>
    <t>SEMESTRE 2</t>
  </si>
  <si>
    <t>Eléments
communs</t>
  </si>
  <si>
    <t>dont heures projets</t>
  </si>
  <si>
    <t>Compétence 2 - Informer et communiquer</t>
  </si>
  <si>
    <t>PAO</t>
  </si>
  <si>
    <t>Compétence 1 - Analyser les pratiques et les enjeux liés aux SIC</t>
  </si>
  <si>
    <t>UE1.3</t>
  </si>
  <si>
    <t>UE1.4</t>
  </si>
  <si>
    <t>Pôle Ressources UE1.4</t>
  </si>
  <si>
    <t>Pôle SAE UE1.4</t>
  </si>
  <si>
    <t>Pôle Ressources UE1.3</t>
  </si>
  <si>
    <t>Compétence 3 - Déployer un environnement informationnel</t>
  </si>
  <si>
    <t>Pôle SAE UE1.3</t>
  </si>
  <si>
    <t>Compétence 4 - Concevoir une démarche de veille</t>
  </si>
  <si>
    <t>Informatique professionnelle</t>
  </si>
  <si>
    <t>Pôle Ressources UE2.3</t>
  </si>
  <si>
    <t>Pôle SAE UE2.3</t>
  </si>
  <si>
    <t>UE2.4</t>
  </si>
  <si>
    <t>Pôle Ressources UE2.4</t>
  </si>
  <si>
    <t>Pôle SAE UE2.4</t>
  </si>
  <si>
    <t>UE2.3</t>
  </si>
  <si>
    <t xml:space="preserve">UE1.2  </t>
  </si>
  <si>
    <t>Toutes UE</t>
  </si>
  <si>
    <t>Portfolio</t>
  </si>
  <si>
    <t xml:space="preserve">UE1.1  </t>
  </si>
  <si>
    <t>Informatique</t>
  </si>
  <si>
    <t>Stage</t>
  </si>
  <si>
    <t>Web professionnel</t>
  </si>
  <si>
    <t>SAE 1.01 Réaliser une synthèse documentaire</t>
  </si>
  <si>
    <t>SAE 1. INFONUM 03 Comprendre les besoins des usagers d'un système d'information</t>
  </si>
  <si>
    <t>UE3.1</t>
  </si>
  <si>
    <t>Pôle Ressources UE3.1</t>
  </si>
  <si>
    <t>Pôle Ressources UE3.2</t>
  </si>
  <si>
    <t>UE3.2</t>
  </si>
  <si>
    <t>UE4.1</t>
  </si>
  <si>
    <t>Pôle Ressources UE4.1</t>
  </si>
  <si>
    <t>Pôle Ressources UE3.3</t>
  </si>
  <si>
    <t>Compétence 5 - Valoriser l'information numérique</t>
  </si>
  <si>
    <t>UE3.5</t>
  </si>
  <si>
    <t>UE3.4</t>
  </si>
  <si>
    <t>Pôle Ressources UE3.4</t>
  </si>
  <si>
    <t>Pôle SAE UE3.3</t>
  </si>
  <si>
    <t>Pôle Ressources UE3.5</t>
  </si>
  <si>
    <t>. Gestion d'une photothèque - phonothèque</t>
  </si>
  <si>
    <r>
      <t xml:space="preserve">. </t>
    </r>
    <r>
      <rPr>
        <i/>
        <sz val="10"/>
        <rFont val="Arial"/>
        <family val="2"/>
      </rPr>
      <t>Accompagnement SAE</t>
    </r>
  </si>
  <si>
    <t>Pôle SAE UE3.5</t>
  </si>
  <si>
    <t>Pôle SAE UE3.4</t>
  </si>
  <si>
    <t>UE4.2</t>
  </si>
  <si>
    <t>Pôle Ressources UE4.2</t>
  </si>
  <si>
    <t>UE4.3</t>
  </si>
  <si>
    <t>Pôle Ressources UE4.3</t>
  </si>
  <si>
    <t>UE3.3</t>
  </si>
  <si>
    <t>Pôle SAE UE4.3</t>
  </si>
  <si>
    <t>UE4.4</t>
  </si>
  <si>
    <t>Pôle Ressources UE4.4</t>
  </si>
  <si>
    <t>Pôle SAE UE4.4</t>
  </si>
  <si>
    <t>UE4.5</t>
  </si>
  <si>
    <t>. Tendance de l'offre logicielle</t>
  </si>
  <si>
    <t>. Accompagnement SAE</t>
  </si>
  <si>
    <t>Pôle Ressources UE4.5</t>
  </si>
  <si>
    <t>Pôle SAE UE4.5</t>
  </si>
  <si>
    <t>Bureautique (non évalué)</t>
  </si>
  <si>
    <t>Métadonnées - Cours</t>
  </si>
  <si>
    <t>Métadonnées - TD</t>
  </si>
  <si>
    <t>Analyse de contenu, résumé, synthèse</t>
  </si>
  <si>
    <t>Ecrits professionnels</t>
  </si>
  <si>
    <t>Web et informatique professionnels</t>
  </si>
  <si>
    <t>Recherche iconographique</t>
  </si>
  <si>
    <t>Informatique documentaire cours</t>
  </si>
  <si>
    <t>Informatique documentaire TD</t>
  </si>
  <si>
    <t xml:space="preserve">Veille informationnelle  </t>
  </si>
  <si>
    <t>E-reputation</t>
  </si>
  <si>
    <t>Pôle SAE UE3.1</t>
  </si>
  <si>
    <t>SAE 3. INFONUM 02 Constituer un fonds spécifique</t>
  </si>
  <si>
    <t>Pôle SAE UE3.2</t>
  </si>
  <si>
    <t xml:space="preserve">Langages de description </t>
  </si>
  <si>
    <t>Initiation à l'archivage numérique</t>
  </si>
  <si>
    <t>Conduire un projet de dématérialisation</t>
  </si>
  <si>
    <t xml:space="preserve">Document audiovisuel </t>
  </si>
  <si>
    <t>GED</t>
  </si>
  <si>
    <t xml:space="preserve"> Prestation de veille</t>
  </si>
  <si>
    <t>Exploitation de données</t>
  </si>
  <si>
    <t>CMS</t>
  </si>
  <si>
    <t>Système d'information</t>
  </si>
  <si>
    <t>Pôle SAE UE4.1</t>
  </si>
  <si>
    <t>Pôle SAE UE4.2</t>
  </si>
  <si>
    <t>SAE 1.02 Défendre un projet à l'aide d'un document de présentation</t>
  </si>
  <si>
    <t>Compétence 2 - informer-Communiquer</t>
  </si>
  <si>
    <t>SAE 2.01 Décrire l'environnement socio-économique et juridique d'une organisation</t>
  </si>
  <si>
    <t>SAE 2.02 Analyser les évolutions d'un objet info-communicationnel</t>
  </si>
  <si>
    <t>UE4.1 et UE4.2</t>
  </si>
  <si>
    <t>UE3.1 et UE3.2</t>
  </si>
  <si>
    <t>Recherche d'information en anglais</t>
  </si>
  <si>
    <t>SAE 3. INFONUM 01 Partager et valoriser de l'information (Training)</t>
  </si>
  <si>
    <t xml:space="preserve">SAE 4. INFONUM 01 Partager et valoriser de l'information </t>
  </si>
  <si>
    <t>CODE
ETAPE</t>
  </si>
  <si>
    <t>Eléments
communs à plusieurs parcours</t>
  </si>
  <si>
    <t>Eléments
communs à plusieurs UE (note commune)</t>
  </si>
  <si>
    <r>
      <t xml:space="preserve"> ORGANISATION DES ENSEIGNEMENTS ET CONTROLE CONTINU DES CONNAISSANCES</t>
    </r>
    <r>
      <rPr>
        <sz val="11"/>
        <rFont val="Times New Roman"/>
        <family val="1"/>
      </rPr>
      <t xml:space="preserve">              </t>
    </r>
    <r>
      <rPr>
        <sz val="10"/>
        <rFont val="Times New Roman"/>
        <family val="1"/>
      </rPr>
      <t/>
    </r>
  </si>
  <si>
    <t>IUT2 / EUT</t>
  </si>
  <si>
    <t>Modalités : cycle initial</t>
  </si>
  <si>
    <t>Année Universitaire : 2022 - 2023</t>
  </si>
  <si>
    <t>BUT : Information-Communication</t>
  </si>
  <si>
    <t>Parcours : Information Numérique dans les Organisations</t>
  </si>
  <si>
    <t>COM et MLP en CM</t>
  </si>
  <si>
    <t>COM et MLP en TD</t>
  </si>
  <si>
    <t>SEMESTRE 4</t>
  </si>
  <si>
    <t>SEMESTRE 3</t>
  </si>
  <si>
    <t>COM et MLP CM</t>
  </si>
  <si>
    <t>COM et MLP TD</t>
  </si>
  <si>
    <r>
      <t xml:space="preserve">Modalités : cycle </t>
    </r>
    <r>
      <rPr>
        <b/>
        <sz val="12"/>
        <color rgb="FFFF0000"/>
        <rFont val="Times New Roman"/>
        <family val="1"/>
      </rPr>
      <t>Alternance</t>
    </r>
  </si>
  <si>
    <t>R1.02 Histoire des médias</t>
  </si>
  <si>
    <t>R1.12 PPP</t>
  </si>
  <si>
    <t>R1.06 Anglais</t>
  </si>
  <si>
    <t>R1.07 LV2</t>
  </si>
  <si>
    <t>R1.09 PAO</t>
  </si>
  <si>
    <t>R1.10 Informatique</t>
  </si>
  <si>
    <t>R1.11 Web</t>
  </si>
  <si>
    <t>R1.INFONUM.13 Culture et économie de l'information</t>
  </si>
  <si>
    <t>R1.INFONUM.15 Métadonnées</t>
  </si>
  <si>
    <t>R1.INFONUM.17 Gestion de projet</t>
  </si>
  <si>
    <t>R1.INFONUM.19 PAO et médias professionnels</t>
  </si>
  <si>
    <t>R1.INFONUM.16 Web professionnel</t>
  </si>
  <si>
    <t xml:space="preserve">R1.INFONUM.21 Culture générale professionnelle </t>
  </si>
  <si>
    <t>R1.INFONUM.16 Informatique professionnel</t>
  </si>
  <si>
    <t>R2.01 Economie générale</t>
  </si>
  <si>
    <t xml:space="preserve">R2.02 Introduction au droit </t>
  </si>
  <si>
    <t>R2.04 Culture générale et humanités</t>
  </si>
  <si>
    <t>R2.10 PPP</t>
  </si>
  <si>
    <t>R2.05 Anglais</t>
  </si>
  <si>
    <t>R2.06 LV2</t>
  </si>
  <si>
    <t>R2.08 Image et son</t>
  </si>
  <si>
    <t xml:space="preserve">R2.09 Culture numérique </t>
  </si>
  <si>
    <t>R2.INFONUM.11 Recherche d'information spécialisée</t>
  </si>
  <si>
    <t>R2.INFONUM.13 Bases de données documentaires</t>
  </si>
  <si>
    <t>R2.INFONUM.18 Etudes des organisations spécialisées</t>
  </si>
  <si>
    <t>R2.INFONUM.17 Gestion de projet</t>
  </si>
  <si>
    <t>R2.INFONUM.19 Culture graphique</t>
  </si>
  <si>
    <t xml:space="preserve">R2.INFONUM.15 Recherches iconographiques, audio ou vidéo </t>
  </si>
  <si>
    <t>R2.INFONUM.14 Veille informationnelle et e-reputation</t>
  </si>
  <si>
    <t>R3.07 PPP</t>
  </si>
  <si>
    <t>R3.04 Anglais</t>
  </si>
  <si>
    <t>R3.05 LV2</t>
  </si>
  <si>
    <t>R3.INFONUM.09 Data et documents</t>
  </si>
  <si>
    <t>R3.INFONUM.10 Pratiques collaboratives et partage des connaissances</t>
  </si>
  <si>
    <t>R3.INFONUM.12 Projets de dématérialisation</t>
  </si>
  <si>
    <t>R3.INFONUM.13 Veille stratégique et intelligence économique</t>
  </si>
  <si>
    <t>R3.INFONUM.08 Techniques de communication numérique</t>
  </si>
  <si>
    <t>REMISES A NIVEAU : ENTREE S3</t>
  </si>
  <si>
    <t xml:space="preserve">Recherche d'Information &amp; veille </t>
  </si>
  <si>
    <t>Web et métadonnées</t>
  </si>
  <si>
    <t>Outils</t>
  </si>
  <si>
    <t>TOTAL Remises à niveau</t>
  </si>
  <si>
    <t>R4.02 Culture numérique</t>
  </si>
  <si>
    <t xml:space="preserve">R4.03 Veille </t>
  </si>
  <si>
    <t>R4.07 PPP</t>
  </si>
  <si>
    <t>R4.04 Anglais</t>
  </si>
  <si>
    <t>R4.05 LV2</t>
  </si>
  <si>
    <t>R4.INFONUM.09 Records management</t>
  </si>
  <si>
    <t>R4.INFONUM.08 Web collaboratif</t>
  </si>
  <si>
    <t>R1.05 Recherche d'information et veille</t>
  </si>
  <si>
    <t>R1.04 Etudes des organisations</t>
  </si>
  <si>
    <t>R1.08 Expression écrite et orale</t>
  </si>
  <si>
    <t>R1.INFONUM.14 Recherche d'information</t>
  </si>
  <si>
    <t>R1.INFONUM.20 Analyse de contenus et écrits professionnels</t>
  </si>
  <si>
    <t xml:space="preserve">R1.INFONUM.14 Recherche d'information </t>
  </si>
  <si>
    <t>SAE 2. INFONUM 03 Analyser un système d'information de façon méthodique</t>
  </si>
  <si>
    <t>R2.07 Expression écrite et orale</t>
  </si>
  <si>
    <t>R2.INFONUM.16 Approfondissements du Web et de l'informatique professionnels</t>
  </si>
  <si>
    <t>R3.02 Sémiologie / linguistique</t>
  </si>
  <si>
    <t>R3.06 Expression écrite et orale</t>
  </si>
  <si>
    <t xml:space="preserve">R3.INFONUM.14 Bases de données de données documents spécifiques </t>
  </si>
  <si>
    <t xml:space="preserve">R3.MAN.INFONUM.03 Web </t>
  </si>
  <si>
    <t>R3.MAN.INFONUM.04 Métadonnées</t>
  </si>
  <si>
    <t>R3.MAN.INFONUM.05 PAO</t>
  </si>
  <si>
    <t>R3.MAN.INFONUM.06 Bureautique</t>
  </si>
  <si>
    <t>R3.INFONUM.11 Analyse d'un système d'information</t>
  </si>
  <si>
    <t>R4.01 SHS</t>
  </si>
  <si>
    <t>R4.06 Expression écrite et orale</t>
  </si>
  <si>
    <t>SAE 4. INFONUM 02 Réaliser une prestation de veille</t>
  </si>
  <si>
    <t xml:space="preserve">R4.INFONUM.11 Data et documents </t>
  </si>
  <si>
    <t xml:space="preserve">R4.INFONUM.13 Design et accessibilité de l'information </t>
  </si>
  <si>
    <t>R4.INFONUM.08 Pratiques collaboratives et partage des connaissances</t>
  </si>
  <si>
    <t>R4.INFONUM.14 Veille stratégique et intelligence économique</t>
  </si>
  <si>
    <t>R4.INFONUM.10 Référencement</t>
  </si>
  <si>
    <t>R3.03 Droit de l'information-communication</t>
  </si>
  <si>
    <t xml:space="preserve">R4.INFONUM.12 Techniques de communication numérique </t>
  </si>
  <si>
    <t>R4.INFONUM.12 Techniques de communication numérique</t>
  </si>
  <si>
    <t xml:space="preserve">R4.INFONUM.10 Référencement </t>
  </si>
  <si>
    <t xml:space="preserve">R4.01 SHS </t>
  </si>
  <si>
    <t>R1.03 Sciences de l'information et de la communication</t>
  </si>
  <si>
    <t>R1.IC.02 Environnement numérique</t>
  </si>
  <si>
    <t>R1.01 SHS - Introduction aux Sciences Humaines et Sociales</t>
  </si>
  <si>
    <t>R1.IC.01 Méthodologie universitaire et professionnelle</t>
  </si>
  <si>
    <t>R1.INFONUM.18 Démarche de veille</t>
  </si>
  <si>
    <t>SAE 1. INFONUM 04 Elaborer un dossier bibliographique</t>
  </si>
  <si>
    <t>R2.INFONUM.12 Analyse des besoins</t>
  </si>
  <si>
    <t>R2.03 SHS - Méthodologie de techniques d'enquêtes</t>
  </si>
  <si>
    <t>SAE 2. INFONUM 04 - Produire une note de préconisations de veille</t>
  </si>
  <si>
    <t>R3.01 Sciences de l'information-communication</t>
  </si>
  <si>
    <r>
      <t>R3.MAN.INFONUM.01 Connaissance des sources et Recherche d'info</t>
    </r>
    <r>
      <rPr>
        <strike/>
        <sz val="11"/>
        <rFont val="Calibri"/>
        <family val="2"/>
      </rPr>
      <t xml:space="preserve"> et veille</t>
    </r>
  </si>
  <si>
    <t>R3.MAN.INFONUM.02 Veille &amp; e-reputation</t>
  </si>
  <si>
    <t>LKB1IN 210</t>
  </si>
  <si>
    <t>LKB2IN 220</t>
  </si>
  <si>
    <t>Validé par le conseil de l’IUT2 le 19 septembre 2022</t>
  </si>
  <si>
    <t>Validé par le conseil de l’EUT le 27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</si>
</sst>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trike/>
      <sz val="10"/>
      <name val="Cambria"/>
      <family val="1"/>
    </font>
    <font>
      <i/>
      <strike/>
      <sz val="10"/>
      <name val="Cambria"/>
      <family val="1"/>
    </font>
    <font>
      <strike/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0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7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6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12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5" fillId="0" borderId="1" xfId="0" applyFont="1" applyBorder="1"/>
    <xf numFmtId="0" fontId="1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6" fillId="0" borderId="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6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4" xfId="0" applyBorder="1"/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top" wrapText="1"/>
    </xf>
    <xf numFmtId="0" fontId="5" fillId="1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10" borderId="1" xfId="0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14" fillId="0" borderId="0" xfId="0" applyFont="1"/>
    <xf numFmtId="0" fontId="2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top" wrapText="1"/>
    </xf>
    <xf numFmtId="0" fontId="9" fillId="0" borderId="38" xfId="0" applyFont="1" applyFill="1" applyBorder="1" applyAlignment="1">
      <alignment horizontal="right" vertical="center"/>
    </xf>
    <xf numFmtId="0" fontId="4" fillId="9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0" fontId="5" fillId="0" borderId="8" xfId="0" applyFont="1" applyFill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0" fillId="0" borderId="2" xfId="0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9" fillId="11" borderId="1" xfId="0" applyFont="1" applyFill="1" applyBorder="1" applyAlignment="1">
      <alignment horizontal="right" vertical="top" wrapText="1"/>
    </xf>
    <xf numFmtId="0" fontId="9" fillId="11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5" fillId="0" borderId="6" xfId="0" applyFont="1" applyBorder="1"/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/>
    <xf numFmtId="0" fontId="5" fillId="0" borderId="4" xfId="0" applyFont="1" applyBorder="1"/>
    <xf numFmtId="0" fontId="1" fillId="0" borderId="8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/>
    <xf numFmtId="0" fontId="5" fillId="0" borderId="1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1" xfId="0" applyFont="1" applyBorder="1" applyAlignment="1">
      <alignment vertical="top" wrapText="1"/>
    </xf>
    <xf numFmtId="0" fontId="28" fillId="13" borderId="0" xfId="0" applyFont="1" applyFill="1"/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2" fontId="29" fillId="0" borderId="0" xfId="0" applyNumberFormat="1" applyFont="1"/>
    <xf numFmtId="0" fontId="5" fillId="0" borderId="0" xfId="0" applyFont="1" applyAlignment="1">
      <alignment horizontal="left"/>
    </xf>
    <xf numFmtId="0" fontId="28" fillId="14" borderId="0" xfId="0" applyFont="1" applyFill="1"/>
    <xf numFmtId="2" fontId="5" fillId="14" borderId="0" xfId="0" applyNumberFormat="1" applyFont="1" applyFill="1" applyAlignment="1">
      <alignment horizontal="center"/>
    </xf>
    <xf numFmtId="2" fontId="5" fillId="14" borderId="0" xfId="0" applyNumberFormat="1" applyFont="1" applyFill="1"/>
    <xf numFmtId="2" fontId="29" fillId="14" borderId="0" xfId="0" applyNumberFormat="1" applyFont="1" applyFill="1"/>
    <xf numFmtId="0" fontId="5" fillId="14" borderId="0" xfId="0" applyFont="1" applyFill="1" applyAlignment="1">
      <alignment horizontal="left"/>
    </xf>
    <xf numFmtId="0" fontId="30" fillId="0" borderId="41" xfId="0" applyFont="1" applyBorder="1" applyAlignment="1">
      <alignment horizontal="right" vertical="center" wrapText="1"/>
    </xf>
    <xf numFmtId="0" fontId="30" fillId="0" borderId="41" xfId="0" applyFont="1" applyBorder="1" applyAlignment="1">
      <alignment horizontal="right" wrapText="1"/>
    </xf>
    <xf numFmtId="0" fontId="29" fillId="0" borderId="0" xfId="0" applyFont="1" applyAlignment="1">
      <alignment horizontal="left"/>
    </xf>
    <xf numFmtId="0" fontId="5" fillId="0" borderId="24" xfId="0" applyFont="1" applyBorder="1"/>
    <xf numFmtId="0" fontId="5" fillId="0" borderId="25" xfId="0" applyFont="1" applyBorder="1"/>
    <xf numFmtId="0" fontId="9" fillId="0" borderId="0" xfId="0" applyFont="1" applyBorder="1"/>
    <xf numFmtId="0" fontId="1" fillId="0" borderId="4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22" xfId="0" applyBorder="1"/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1" fillId="0" borderId="27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3" fillId="0" borderId="36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0"/>
  <sheetViews>
    <sheetView topLeftCell="A58" zoomScaleNormal="100" workbookViewId="0">
      <selection activeCell="D79" sqref="D79:D80"/>
    </sheetView>
  </sheetViews>
  <sheetFormatPr baseColWidth="10" defaultRowHeight="12.75" x14ac:dyDescent="0.2"/>
  <cols>
    <col min="2" max="2" width="22.5703125" customWidth="1"/>
    <col min="3" max="3" width="13" customWidth="1"/>
    <col min="4" max="4" width="60.5703125" customWidth="1"/>
    <col min="5" max="5" width="9.140625" customWidth="1"/>
    <col min="6" max="6" width="5.140625" style="19" customWidth="1"/>
    <col min="7" max="7" width="5.42578125" style="19" customWidth="1"/>
    <col min="8" max="8" width="5.85546875" style="19" customWidth="1"/>
    <col min="9" max="9" width="8" style="19" customWidth="1"/>
    <col min="10" max="10" width="8.140625" customWidth="1"/>
    <col min="11" max="11" width="7.140625" style="36" customWidth="1"/>
    <col min="12" max="12" width="10.140625" customWidth="1"/>
    <col min="13" max="14" width="8.42578125" customWidth="1"/>
    <col min="15" max="15" width="7.5703125" hidden="1" customWidth="1"/>
    <col min="16" max="16" width="3.5703125" hidden="1" customWidth="1"/>
    <col min="17" max="17" width="5.140625" hidden="1" customWidth="1"/>
    <col min="18" max="18" width="7.42578125" hidden="1" customWidth="1"/>
    <col min="19" max="19" width="3.85546875" hidden="1" customWidth="1"/>
    <col min="20" max="20" width="5.5703125" hidden="1" customWidth="1"/>
  </cols>
  <sheetData>
    <row r="1" spans="1:20" ht="15.75" x14ac:dyDescent="0.25">
      <c r="A1" s="198" t="s">
        <v>131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20" ht="15.75" x14ac:dyDescent="0.25">
      <c r="A2" s="201" t="s">
        <v>132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1:20" ht="15" thickBot="1" x14ac:dyDescent="0.25">
      <c r="A3" s="204" t="s">
        <v>127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1:20" ht="16.5" thickBot="1" x14ac:dyDescent="0.25">
      <c r="A4" s="207" t="s">
        <v>128</v>
      </c>
      <c r="B4" s="207"/>
      <c r="C4" s="207"/>
      <c r="D4" s="135" t="s">
        <v>129</v>
      </c>
      <c r="E4" s="208" t="s">
        <v>130</v>
      </c>
      <c r="F4" s="208"/>
      <c r="G4" s="208"/>
      <c r="H4" s="208"/>
      <c r="I4" s="208"/>
      <c r="J4" s="208"/>
      <c r="K4" s="208"/>
      <c r="L4" s="208"/>
      <c r="M4" s="208"/>
      <c r="N4" s="208"/>
    </row>
    <row r="5" spans="1:20" ht="14.25" customHeight="1" x14ac:dyDescent="0.2">
      <c r="A5" s="224" t="s">
        <v>124</v>
      </c>
      <c r="B5" s="226" t="s">
        <v>125</v>
      </c>
      <c r="C5" s="224" t="s">
        <v>126</v>
      </c>
      <c r="D5" s="212" t="s">
        <v>15</v>
      </c>
      <c r="E5" s="212" t="s">
        <v>11</v>
      </c>
      <c r="F5" s="218" t="s">
        <v>8</v>
      </c>
      <c r="G5" s="218" t="s">
        <v>9</v>
      </c>
      <c r="H5" s="218" t="s">
        <v>10</v>
      </c>
      <c r="I5" s="222" t="s">
        <v>31</v>
      </c>
      <c r="J5" s="212" t="s">
        <v>6</v>
      </c>
      <c r="K5" s="215" t="s">
        <v>1</v>
      </c>
      <c r="L5" s="210" t="s">
        <v>0</v>
      </c>
      <c r="M5" s="210"/>
      <c r="N5" s="211"/>
      <c r="O5" s="8"/>
      <c r="P5" s="3"/>
      <c r="Q5" s="3"/>
      <c r="R5" s="3"/>
      <c r="S5" s="3"/>
      <c r="T5" s="5"/>
    </row>
    <row r="6" spans="1:20" ht="14.25" customHeight="1" x14ac:dyDescent="0.2">
      <c r="A6" s="225"/>
      <c r="B6" s="227"/>
      <c r="C6" s="225"/>
      <c r="D6" s="209"/>
      <c r="E6" s="209"/>
      <c r="F6" s="219"/>
      <c r="G6" s="219"/>
      <c r="H6" s="219"/>
      <c r="I6" s="223"/>
      <c r="J6" s="209"/>
      <c r="K6" s="216"/>
      <c r="L6" s="213" t="s">
        <v>7</v>
      </c>
      <c r="M6" s="213"/>
      <c r="N6" s="214"/>
      <c r="O6" s="9"/>
      <c r="P6" s="2"/>
      <c r="Q6" s="2"/>
      <c r="R6" s="2"/>
      <c r="S6" s="2"/>
      <c r="T6" s="6"/>
    </row>
    <row r="7" spans="1:20" x14ac:dyDescent="0.2">
      <c r="A7" s="225"/>
      <c r="B7" s="227"/>
      <c r="C7" s="225"/>
      <c r="D7" s="209"/>
      <c r="E7" s="209"/>
      <c r="F7" s="219"/>
      <c r="G7" s="219"/>
      <c r="H7" s="219"/>
      <c r="I7" s="223"/>
      <c r="J7" s="209"/>
      <c r="K7" s="216"/>
      <c r="L7" s="209" t="s">
        <v>12</v>
      </c>
      <c r="M7" s="209" t="s">
        <v>3</v>
      </c>
      <c r="N7" s="217" t="s">
        <v>13</v>
      </c>
      <c r="O7" s="9"/>
      <c r="P7" s="2"/>
      <c r="Q7" s="2"/>
      <c r="R7" s="2"/>
      <c r="S7" s="2"/>
      <c r="T7" s="6"/>
    </row>
    <row r="8" spans="1:20" ht="21.95" customHeight="1" x14ac:dyDescent="0.2">
      <c r="A8" s="225"/>
      <c r="B8" s="227"/>
      <c r="C8" s="228"/>
      <c r="D8" s="138" t="s">
        <v>16</v>
      </c>
      <c r="E8" s="134"/>
      <c r="F8" s="47"/>
      <c r="G8" s="47"/>
      <c r="H8" s="47"/>
      <c r="I8" s="47"/>
      <c r="J8" s="209"/>
      <c r="K8" s="216"/>
      <c r="L8" s="209"/>
      <c r="M8" s="209"/>
      <c r="N8" s="217"/>
      <c r="O8" s="9"/>
      <c r="P8" s="2"/>
      <c r="Q8" s="2"/>
      <c r="R8" s="2"/>
      <c r="S8" s="2"/>
      <c r="T8" s="6"/>
    </row>
    <row r="9" spans="1:20" ht="24.95" customHeight="1" x14ac:dyDescent="0.2">
      <c r="A9" s="220" t="s">
        <v>231</v>
      </c>
      <c r="B9" s="107"/>
      <c r="C9" s="108"/>
      <c r="D9" s="40" t="s">
        <v>34</v>
      </c>
      <c r="E9" s="41"/>
      <c r="F9" s="42"/>
      <c r="G9" s="42"/>
      <c r="H9" s="42"/>
      <c r="I9" s="42"/>
      <c r="J9" s="11"/>
      <c r="K9" s="41"/>
      <c r="L9" s="43"/>
      <c r="M9" s="43"/>
      <c r="N9" s="58"/>
      <c r="O9" s="9"/>
      <c r="P9" s="2"/>
      <c r="Q9" s="2"/>
      <c r="R9" s="2"/>
      <c r="S9" s="2"/>
      <c r="T9" s="6"/>
    </row>
    <row r="10" spans="1:20" ht="15" customHeight="1" x14ac:dyDescent="0.2">
      <c r="A10" s="220"/>
      <c r="B10" s="107"/>
      <c r="C10" s="108"/>
      <c r="D10" s="22" t="s">
        <v>19</v>
      </c>
      <c r="E10" s="37"/>
      <c r="F10" s="15"/>
      <c r="G10" s="15"/>
      <c r="H10" s="15"/>
      <c r="I10" s="15"/>
      <c r="J10" s="67">
        <f>K10</f>
        <v>7</v>
      </c>
      <c r="K10" s="67">
        <f>K11+K18</f>
        <v>7</v>
      </c>
      <c r="L10" s="49"/>
      <c r="M10" s="49"/>
      <c r="N10" s="139"/>
      <c r="O10" s="9"/>
      <c r="P10" s="2"/>
      <c r="Q10" s="2"/>
      <c r="R10" s="2"/>
      <c r="S10" s="2"/>
      <c r="T10" s="6"/>
    </row>
    <row r="11" spans="1:20" ht="15" customHeight="1" x14ac:dyDescent="0.2">
      <c r="A11" s="220"/>
      <c r="B11" s="107"/>
      <c r="C11" s="108"/>
      <c r="D11" s="68" t="s">
        <v>17</v>
      </c>
      <c r="E11" s="37"/>
      <c r="F11" s="15"/>
      <c r="G11" s="15"/>
      <c r="H11" s="15"/>
      <c r="I11" s="15"/>
      <c r="J11" s="133"/>
      <c r="K11" s="69">
        <f>SUM(K12:K17)</f>
        <v>4.2</v>
      </c>
      <c r="L11" s="49"/>
      <c r="M11" s="49"/>
      <c r="N11" s="139"/>
      <c r="O11" s="9"/>
      <c r="P11" s="2"/>
      <c r="Q11" s="2"/>
      <c r="R11" s="2"/>
      <c r="S11" s="2"/>
      <c r="T11" s="6"/>
    </row>
    <row r="12" spans="1:20" ht="15" customHeight="1" x14ac:dyDescent="0.2">
      <c r="A12" s="220"/>
      <c r="B12" s="130" t="s">
        <v>133</v>
      </c>
      <c r="C12" s="108"/>
      <c r="D12" s="76" t="s">
        <v>221</v>
      </c>
      <c r="E12" s="37">
        <f>SUM(F12:I12)</f>
        <v>16</v>
      </c>
      <c r="F12" s="15">
        <v>16</v>
      </c>
      <c r="G12" s="15"/>
      <c r="H12" s="15"/>
      <c r="I12" s="15"/>
      <c r="J12" s="49"/>
      <c r="K12" s="31">
        <v>1</v>
      </c>
      <c r="L12" s="12" t="s">
        <v>14</v>
      </c>
      <c r="M12" s="37">
        <v>100</v>
      </c>
      <c r="N12" s="55">
        <v>20</v>
      </c>
      <c r="O12" s="9"/>
      <c r="P12" s="2"/>
      <c r="Q12" s="2"/>
      <c r="R12" s="2"/>
      <c r="S12" s="2"/>
      <c r="T12" s="6"/>
    </row>
    <row r="13" spans="1:20" ht="15" customHeight="1" x14ac:dyDescent="0.2">
      <c r="A13" s="220"/>
      <c r="B13" s="130" t="s">
        <v>133</v>
      </c>
      <c r="C13" s="108"/>
      <c r="D13" s="76" t="s">
        <v>140</v>
      </c>
      <c r="E13" s="37">
        <f t="shared" ref="E13:E71" si="0">SUM(F13:I13)</f>
        <v>10</v>
      </c>
      <c r="F13" s="15">
        <v>10</v>
      </c>
      <c r="G13" s="15"/>
      <c r="H13" s="15"/>
      <c r="I13" s="15"/>
      <c r="J13" s="49"/>
      <c r="K13" s="31">
        <v>0.6</v>
      </c>
      <c r="L13" s="12" t="s">
        <v>14</v>
      </c>
      <c r="M13" s="37">
        <v>100</v>
      </c>
      <c r="N13" s="55">
        <v>20</v>
      </c>
      <c r="O13" s="9"/>
      <c r="P13" s="2"/>
      <c r="Q13" s="2"/>
      <c r="R13" s="2"/>
      <c r="S13" s="2"/>
      <c r="T13" s="6"/>
    </row>
    <row r="14" spans="1:20" ht="21.6" customHeight="1" x14ac:dyDescent="0.2">
      <c r="A14" s="220"/>
      <c r="B14" s="130" t="s">
        <v>133</v>
      </c>
      <c r="C14" s="109" t="s">
        <v>20</v>
      </c>
      <c r="D14" s="76" t="s">
        <v>219</v>
      </c>
      <c r="E14" s="37">
        <f t="shared" si="0"/>
        <v>22</v>
      </c>
      <c r="F14" s="15">
        <v>22</v>
      </c>
      <c r="G14" s="15"/>
      <c r="H14" s="15"/>
      <c r="I14" s="15"/>
      <c r="J14" s="49"/>
      <c r="K14" s="31">
        <v>1</v>
      </c>
      <c r="L14" s="12" t="s">
        <v>14</v>
      </c>
      <c r="M14" s="37">
        <v>100</v>
      </c>
      <c r="N14" s="55">
        <v>20</v>
      </c>
      <c r="O14" s="9"/>
      <c r="P14" s="2"/>
      <c r="Q14" s="2"/>
      <c r="R14" s="2"/>
      <c r="S14" s="2"/>
      <c r="T14" s="6"/>
    </row>
    <row r="15" spans="1:20" ht="14.25" customHeight="1" x14ac:dyDescent="0.2">
      <c r="A15" s="220"/>
      <c r="B15" s="107" t="s">
        <v>134</v>
      </c>
      <c r="C15" s="109"/>
      <c r="D15" s="76" t="s">
        <v>189</v>
      </c>
      <c r="E15" s="37">
        <f t="shared" si="0"/>
        <v>14</v>
      </c>
      <c r="F15" s="15">
        <v>6</v>
      </c>
      <c r="G15" s="15">
        <v>8</v>
      </c>
      <c r="H15" s="15"/>
      <c r="I15" s="15"/>
      <c r="J15" s="49"/>
      <c r="K15" s="31">
        <v>0.4</v>
      </c>
      <c r="L15" s="12" t="s">
        <v>14</v>
      </c>
      <c r="M15" s="37">
        <v>100</v>
      </c>
      <c r="N15" s="55">
        <v>20</v>
      </c>
      <c r="O15" s="9"/>
      <c r="P15" s="2"/>
      <c r="Q15" s="2"/>
      <c r="R15" s="2"/>
      <c r="S15" s="6"/>
    </row>
    <row r="16" spans="1:20" ht="15" customHeight="1" x14ac:dyDescent="0.2">
      <c r="A16" s="220"/>
      <c r="B16" s="107" t="s">
        <v>134</v>
      </c>
      <c r="C16" s="109" t="s">
        <v>50</v>
      </c>
      <c r="D16" s="76" t="s">
        <v>190</v>
      </c>
      <c r="E16" s="37">
        <f t="shared" si="0"/>
        <v>14</v>
      </c>
      <c r="F16" s="15"/>
      <c r="G16" s="15">
        <v>14</v>
      </c>
      <c r="H16" s="15"/>
      <c r="I16" s="15"/>
      <c r="J16" s="49"/>
      <c r="K16" s="31">
        <v>0.8</v>
      </c>
      <c r="L16" s="12" t="s">
        <v>14</v>
      </c>
      <c r="M16" s="37">
        <v>100</v>
      </c>
      <c r="N16" s="55">
        <v>20</v>
      </c>
      <c r="O16" s="9"/>
      <c r="P16" s="2"/>
      <c r="Q16" s="2"/>
      <c r="R16" s="2"/>
      <c r="S16" s="2"/>
      <c r="T16" s="6"/>
    </row>
    <row r="17" spans="1:20" ht="15" customHeight="1" x14ac:dyDescent="0.2">
      <c r="A17" s="220"/>
      <c r="B17" s="107" t="s">
        <v>134</v>
      </c>
      <c r="C17" s="109" t="s">
        <v>50</v>
      </c>
      <c r="D17" s="76" t="s">
        <v>141</v>
      </c>
      <c r="E17" s="37">
        <v>10</v>
      </c>
      <c r="F17" s="15"/>
      <c r="G17" s="15">
        <v>10</v>
      </c>
      <c r="H17" s="15"/>
      <c r="I17" s="15"/>
      <c r="J17" s="49"/>
      <c r="K17" s="31">
        <v>0.4</v>
      </c>
      <c r="L17" s="12" t="s">
        <v>14</v>
      </c>
      <c r="M17" s="37">
        <v>100</v>
      </c>
      <c r="N17" s="55">
        <v>20</v>
      </c>
      <c r="O17" s="9"/>
      <c r="P17" s="2"/>
      <c r="Q17" s="2"/>
      <c r="R17" s="2"/>
      <c r="S17" s="2"/>
      <c r="T17" s="6"/>
    </row>
    <row r="18" spans="1:20" ht="15" customHeight="1" x14ac:dyDescent="0.2">
      <c r="A18" s="220"/>
      <c r="B18" s="107"/>
      <c r="C18" s="109"/>
      <c r="D18" s="68" t="s">
        <v>18</v>
      </c>
      <c r="E18" s="37"/>
      <c r="F18" s="15"/>
      <c r="G18" s="15"/>
      <c r="H18" s="15"/>
      <c r="I18" s="15"/>
      <c r="J18" s="133"/>
      <c r="K18" s="69">
        <f>SUM(K20:K20)</f>
        <v>2.8</v>
      </c>
      <c r="L18" s="49"/>
      <c r="M18" s="49"/>
      <c r="N18" s="139"/>
      <c r="O18" s="9"/>
      <c r="P18" s="2"/>
      <c r="Q18" s="2"/>
      <c r="R18" s="2"/>
      <c r="S18" s="2"/>
      <c r="T18" s="6"/>
    </row>
    <row r="19" spans="1:20" ht="14.25" customHeight="1" x14ac:dyDescent="0.2">
      <c r="A19" s="220"/>
      <c r="B19" s="107"/>
      <c r="C19" s="109" t="s">
        <v>51</v>
      </c>
      <c r="D19" s="21" t="s">
        <v>52</v>
      </c>
      <c r="E19" s="15">
        <f>I19</f>
        <v>10</v>
      </c>
      <c r="F19" s="15"/>
      <c r="G19" s="45"/>
      <c r="H19" s="45"/>
      <c r="I19" s="101">
        <v>10</v>
      </c>
      <c r="J19" s="133"/>
      <c r="K19" s="31"/>
      <c r="L19" s="12" t="s">
        <v>14</v>
      </c>
      <c r="M19" s="37">
        <v>100</v>
      </c>
      <c r="N19" s="55">
        <v>20</v>
      </c>
      <c r="O19" s="9"/>
      <c r="P19" s="2"/>
      <c r="Q19" s="2"/>
      <c r="R19" s="2"/>
      <c r="S19" s="2"/>
      <c r="T19" s="6"/>
    </row>
    <row r="20" spans="1:20" ht="14.25" customHeight="1" x14ac:dyDescent="0.2">
      <c r="A20" s="220"/>
      <c r="B20" s="107" t="s">
        <v>134</v>
      </c>
      <c r="C20" s="109"/>
      <c r="D20" s="76" t="s">
        <v>57</v>
      </c>
      <c r="E20" s="37">
        <v>24</v>
      </c>
      <c r="F20" s="15">
        <v>2</v>
      </c>
      <c r="G20" s="15">
        <v>8</v>
      </c>
      <c r="H20" s="15"/>
      <c r="I20" s="15">
        <v>14</v>
      </c>
      <c r="J20" s="11"/>
      <c r="K20" s="31">
        <v>2.8</v>
      </c>
      <c r="L20" s="12" t="s">
        <v>14</v>
      </c>
      <c r="M20" s="37">
        <v>100</v>
      </c>
      <c r="N20" s="55">
        <v>20</v>
      </c>
      <c r="O20" s="9"/>
      <c r="P20" s="2"/>
      <c r="Q20" s="2"/>
      <c r="R20" s="2"/>
      <c r="S20" s="2"/>
      <c r="T20" s="6"/>
    </row>
    <row r="21" spans="1:20" ht="14.25" customHeight="1" x14ac:dyDescent="0.2">
      <c r="A21" s="220"/>
      <c r="B21" s="107"/>
      <c r="C21" s="109"/>
      <c r="D21" s="140"/>
      <c r="E21" s="141"/>
      <c r="F21" s="142"/>
      <c r="G21" s="142"/>
      <c r="H21" s="142"/>
      <c r="I21" s="142"/>
      <c r="J21" s="133"/>
      <c r="K21" s="41"/>
      <c r="L21" s="12"/>
      <c r="M21" s="37"/>
      <c r="N21" s="55"/>
      <c r="O21" s="9"/>
      <c r="P21" s="2"/>
      <c r="Q21" s="2"/>
      <c r="R21" s="2"/>
      <c r="S21" s="2"/>
      <c r="T21" s="6"/>
    </row>
    <row r="22" spans="1:20" ht="14.25" customHeight="1" x14ac:dyDescent="0.2">
      <c r="A22" s="220"/>
      <c r="B22" s="107"/>
      <c r="C22" s="109"/>
      <c r="D22" s="23" t="s">
        <v>32</v>
      </c>
      <c r="E22" s="37"/>
      <c r="F22" s="16"/>
      <c r="G22" s="16"/>
      <c r="H22" s="16"/>
      <c r="I22" s="16"/>
      <c r="J22" s="11"/>
      <c r="K22" s="41"/>
      <c r="L22" s="37"/>
      <c r="M22" s="37"/>
      <c r="N22" s="55"/>
      <c r="O22" s="9"/>
      <c r="P22" s="2"/>
      <c r="Q22" s="2"/>
      <c r="R22" s="2"/>
      <c r="S22" s="2"/>
      <c r="T22" s="6"/>
    </row>
    <row r="23" spans="1:20" ht="14.25" customHeight="1" x14ac:dyDescent="0.2">
      <c r="A23" s="220"/>
      <c r="B23" s="107"/>
      <c r="C23" s="109"/>
      <c r="D23" s="23" t="s">
        <v>20</v>
      </c>
      <c r="E23" s="37"/>
      <c r="F23" s="15"/>
      <c r="G23" s="15"/>
      <c r="H23" s="15"/>
      <c r="I23" s="15"/>
      <c r="J23" s="28">
        <f>K23</f>
        <v>8</v>
      </c>
      <c r="K23" s="33">
        <f>K24+K38</f>
        <v>8</v>
      </c>
      <c r="L23" s="49"/>
      <c r="M23" s="49"/>
      <c r="N23" s="139"/>
      <c r="O23" s="9"/>
      <c r="P23" s="2"/>
      <c r="Q23" s="2"/>
      <c r="R23" s="2"/>
      <c r="S23" s="2"/>
      <c r="T23" s="6"/>
    </row>
    <row r="24" spans="1:20" ht="14.25" customHeight="1" x14ac:dyDescent="0.2">
      <c r="A24" s="220"/>
      <c r="B24" s="107"/>
      <c r="C24" s="109"/>
      <c r="D24" s="68" t="s">
        <v>21</v>
      </c>
      <c r="E24" s="37"/>
      <c r="F24" s="17"/>
      <c r="G24" s="17"/>
      <c r="H24" s="17"/>
      <c r="I24" s="17"/>
      <c r="J24" s="133"/>
      <c r="K24" s="69">
        <f>SUM(K25:K35)</f>
        <v>4.8000000000000007</v>
      </c>
      <c r="L24" s="49"/>
      <c r="M24" s="49"/>
      <c r="N24" s="139"/>
      <c r="O24" s="9"/>
      <c r="P24" s="2"/>
      <c r="Q24" s="2"/>
      <c r="R24" s="2"/>
      <c r="S24" s="2"/>
      <c r="T24" s="6"/>
    </row>
    <row r="25" spans="1:20" ht="25.5" customHeight="1" x14ac:dyDescent="0.2">
      <c r="A25" s="220"/>
      <c r="B25" s="130" t="s">
        <v>133</v>
      </c>
      <c r="C25" s="109" t="s">
        <v>19</v>
      </c>
      <c r="D25" s="76" t="s">
        <v>219</v>
      </c>
      <c r="E25" s="37">
        <f t="shared" si="0"/>
        <v>22</v>
      </c>
      <c r="F25" s="15">
        <v>22</v>
      </c>
      <c r="G25" s="15"/>
      <c r="H25" s="15"/>
      <c r="I25" s="15"/>
      <c r="J25" s="133"/>
      <c r="K25" s="31">
        <v>0.6</v>
      </c>
      <c r="L25" s="12" t="s">
        <v>14</v>
      </c>
      <c r="M25" s="37">
        <v>100</v>
      </c>
      <c r="N25" s="55">
        <v>20</v>
      </c>
      <c r="O25" s="9"/>
      <c r="P25" s="2"/>
      <c r="Q25" s="2"/>
      <c r="R25" s="2"/>
      <c r="S25" s="2"/>
      <c r="T25" s="6"/>
    </row>
    <row r="26" spans="1:20" ht="14.25" customHeight="1" x14ac:dyDescent="0.2">
      <c r="A26" s="220"/>
      <c r="B26" s="107" t="s">
        <v>134</v>
      </c>
      <c r="C26" s="109" t="s">
        <v>53</v>
      </c>
      <c r="D26" s="76" t="s">
        <v>189</v>
      </c>
      <c r="E26" s="37">
        <f t="shared" si="0"/>
        <v>14</v>
      </c>
      <c r="F26" s="15">
        <v>6</v>
      </c>
      <c r="G26" s="15">
        <v>8</v>
      </c>
      <c r="H26" s="15"/>
      <c r="I26" s="15"/>
      <c r="J26" s="133"/>
      <c r="K26" s="31">
        <v>0.5</v>
      </c>
      <c r="L26" s="12" t="s">
        <v>14</v>
      </c>
      <c r="M26" s="37">
        <v>100</v>
      </c>
      <c r="N26" s="55">
        <v>20</v>
      </c>
      <c r="O26" s="9"/>
      <c r="P26" s="2"/>
      <c r="Q26" s="2"/>
      <c r="R26" s="2"/>
      <c r="S26" s="2"/>
      <c r="T26" s="6"/>
    </row>
    <row r="27" spans="1:20" ht="14.25" customHeight="1" x14ac:dyDescent="0.2">
      <c r="A27" s="220"/>
      <c r="B27" s="107" t="s">
        <v>134</v>
      </c>
      <c r="C27" s="109"/>
      <c r="D27" s="76" t="s">
        <v>142</v>
      </c>
      <c r="E27" s="37">
        <f t="shared" si="0"/>
        <v>20</v>
      </c>
      <c r="F27" s="15"/>
      <c r="G27" s="15">
        <v>10</v>
      </c>
      <c r="H27" s="15">
        <v>10</v>
      </c>
      <c r="I27" s="15"/>
      <c r="J27" s="133"/>
      <c r="K27" s="31">
        <v>0.6</v>
      </c>
      <c r="L27" s="12" t="s">
        <v>14</v>
      </c>
      <c r="M27" s="37">
        <v>100</v>
      </c>
      <c r="N27" s="55">
        <v>20</v>
      </c>
      <c r="O27" s="9"/>
      <c r="P27" s="2"/>
      <c r="Q27" s="2"/>
      <c r="R27" s="2"/>
      <c r="S27" s="2"/>
      <c r="T27" s="6"/>
    </row>
    <row r="28" spans="1:20" ht="14.25" customHeight="1" x14ac:dyDescent="0.2">
      <c r="A28" s="220"/>
      <c r="B28" s="107" t="s">
        <v>134</v>
      </c>
      <c r="C28" s="109"/>
      <c r="D28" s="76" t="s">
        <v>143</v>
      </c>
      <c r="E28" s="37">
        <f t="shared" si="0"/>
        <v>20</v>
      </c>
      <c r="F28" s="15"/>
      <c r="G28" s="15">
        <v>20</v>
      </c>
      <c r="H28" s="15"/>
      <c r="I28" s="15"/>
      <c r="J28" s="133"/>
      <c r="K28" s="31">
        <v>0.6</v>
      </c>
      <c r="L28" s="12" t="s">
        <v>14</v>
      </c>
      <c r="M28" s="37">
        <v>100</v>
      </c>
      <c r="N28" s="55">
        <v>20</v>
      </c>
      <c r="O28" s="9"/>
      <c r="P28" s="2"/>
      <c r="Q28" s="2"/>
      <c r="R28" s="2"/>
      <c r="S28" s="2"/>
      <c r="T28" s="6"/>
    </row>
    <row r="29" spans="1:20" ht="14.25" customHeight="1" x14ac:dyDescent="0.2">
      <c r="A29" s="220"/>
      <c r="B29" s="107" t="s">
        <v>134</v>
      </c>
      <c r="C29" s="109"/>
      <c r="D29" s="76" t="s">
        <v>191</v>
      </c>
      <c r="E29" s="37">
        <f t="shared" si="0"/>
        <v>18</v>
      </c>
      <c r="F29" s="15"/>
      <c r="G29" s="37">
        <v>18</v>
      </c>
      <c r="H29" s="15"/>
      <c r="I29" s="15"/>
      <c r="J29" s="133"/>
      <c r="K29" s="31">
        <v>0.6</v>
      </c>
      <c r="L29" s="12" t="s">
        <v>14</v>
      </c>
      <c r="M29" s="37">
        <v>100</v>
      </c>
      <c r="N29" s="55">
        <v>20</v>
      </c>
      <c r="O29" s="9"/>
      <c r="P29" s="2"/>
      <c r="Q29" s="2"/>
      <c r="R29" s="2"/>
      <c r="S29" s="2"/>
      <c r="T29" s="6"/>
    </row>
    <row r="30" spans="1:20" ht="14.25" customHeight="1" x14ac:dyDescent="0.2">
      <c r="A30" s="220"/>
      <c r="B30" s="107" t="s">
        <v>134</v>
      </c>
      <c r="C30" s="143"/>
      <c r="D30" s="76" t="s">
        <v>144</v>
      </c>
      <c r="E30" s="37">
        <f t="shared" si="0"/>
        <v>14</v>
      </c>
      <c r="F30" s="15"/>
      <c r="G30" s="37">
        <v>14</v>
      </c>
      <c r="H30" s="15"/>
      <c r="I30" s="15"/>
      <c r="J30" s="133"/>
      <c r="K30" s="31">
        <v>0.5</v>
      </c>
      <c r="L30" s="12" t="s">
        <v>14</v>
      </c>
      <c r="M30" s="37">
        <v>100</v>
      </c>
      <c r="N30" s="55">
        <v>20</v>
      </c>
      <c r="O30" s="9"/>
      <c r="P30" s="2"/>
      <c r="Q30" s="2"/>
      <c r="R30" s="2"/>
      <c r="S30" s="2"/>
      <c r="T30" s="6"/>
    </row>
    <row r="31" spans="1:20" ht="14.25" customHeight="1" x14ac:dyDescent="0.2">
      <c r="A31" s="220"/>
      <c r="B31" s="107" t="s">
        <v>134</v>
      </c>
      <c r="C31" s="143"/>
      <c r="D31" s="76" t="s">
        <v>145</v>
      </c>
      <c r="E31" s="37"/>
      <c r="F31" s="15"/>
      <c r="G31" s="37"/>
      <c r="H31" s="15"/>
      <c r="I31" s="15"/>
      <c r="J31" s="133"/>
      <c r="K31" s="31"/>
      <c r="L31" s="12" t="s">
        <v>14</v>
      </c>
      <c r="M31" s="37">
        <v>100</v>
      </c>
      <c r="N31" s="55">
        <v>20</v>
      </c>
      <c r="O31" s="9"/>
      <c r="P31" s="2"/>
      <c r="Q31" s="2"/>
      <c r="R31" s="2"/>
      <c r="S31" s="2"/>
      <c r="T31" s="6"/>
    </row>
    <row r="32" spans="1:20" s="10" customFormat="1" ht="14.25" customHeight="1" x14ac:dyDescent="0.2">
      <c r="A32" s="220"/>
      <c r="B32" s="107" t="s">
        <v>134</v>
      </c>
      <c r="C32" s="143"/>
      <c r="D32" s="96" t="s">
        <v>54</v>
      </c>
      <c r="E32" s="37">
        <f t="shared" si="0"/>
        <v>14</v>
      </c>
      <c r="F32" s="15"/>
      <c r="G32" s="37">
        <v>14</v>
      </c>
      <c r="H32" s="15"/>
      <c r="I32" s="15"/>
      <c r="J32" s="133"/>
      <c r="K32" s="31">
        <v>0.5</v>
      </c>
      <c r="L32" s="12"/>
      <c r="M32" s="37"/>
      <c r="N32" s="55"/>
      <c r="O32" s="9"/>
      <c r="P32" s="2"/>
      <c r="Q32" s="2"/>
      <c r="R32" s="2"/>
      <c r="S32" s="2"/>
      <c r="T32" s="6"/>
    </row>
    <row r="33" spans="1:20" s="10" customFormat="1" ht="14.25" customHeight="1" x14ac:dyDescent="0.2">
      <c r="A33" s="220"/>
      <c r="B33" s="107" t="s">
        <v>134</v>
      </c>
      <c r="C33" s="143"/>
      <c r="D33" s="96" t="s">
        <v>90</v>
      </c>
      <c r="E33" s="37">
        <f t="shared" si="0"/>
        <v>6</v>
      </c>
      <c r="F33" s="15"/>
      <c r="G33" s="37">
        <v>6</v>
      </c>
      <c r="H33" s="15"/>
      <c r="I33" s="15"/>
      <c r="J33" s="133"/>
      <c r="K33" s="31"/>
      <c r="L33" s="12"/>
      <c r="M33" s="37"/>
      <c r="N33" s="55"/>
      <c r="O33" s="9"/>
      <c r="P33" s="2"/>
      <c r="Q33" s="2"/>
      <c r="R33" s="2"/>
      <c r="S33" s="2"/>
      <c r="T33" s="6"/>
    </row>
    <row r="34" spans="1:20" ht="14.25" customHeight="1" x14ac:dyDescent="0.2">
      <c r="A34" s="220"/>
      <c r="B34" s="107" t="s">
        <v>134</v>
      </c>
      <c r="C34" s="109"/>
      <c r="D34" s="76" t="s">
        <v>146</v>
      </c>
      <c r="E34" s="37">
        <f t="shared" si="0"/>
        <v>12</v>
      </c>
      <c r="F34" s="15"/>
      <c r="G34" s="37">
        <v>12</v>
      </c>
      <c r="H34" s="15"/>
      <c r="I34" s="15"/>
      <c r="J34" s="133"/>
      <c r="K34" s="31">
        <v>0.5</v>
      </c>
      <c r="L34" s="12" t="s">
        <v>14</v>
      </c>
      <c r="M34" s="37">
        <v>100</v>
      </c>
      <c r="N34" s="55">
        <v>20</v>
      </c>
      <c r="O34" s="9"/>
      <c r="P34" s="2"/>
      <c r="Q34" s="2"/>
      <c r="R34" s="2"/>
      <c r="S34" s="2"/>
      <c r="T34" s="6"/>
    </row>
    <row r="35" spans="1:20" ht="14.25" customHeight="1" x14ac:dyDescent="0.2">
      <c r="A35" s="220"/>
      <c r="B35" s="107" t="s">
        <v>134</v>
      </c>
      <c r="C35" s="109" t="s">
        <v>53</v>
      </c>
      <c r="D35" s="76" t="s">
        <v>141</v>
      </c>
      <c r="E35" s="37">
        <f t="shared" si="0"/>
        <v>10</v>
      </c>
      <c r="F35" s="15"/>
      <c r="G35" s="37">
        <v>10</v>
      </c>
      <c r="H35" s="15"/>
      <c r="I35" s="15"/>
      <c r="J35" s="133"/>
      <c r="K35" s="31">
        <v>0.4</v>
      </c>
      <c r="L35" s="12" t="s">
        <v>14</v>
      </c>
      <c r="M35" s="37">
        <v>100</v>
      </c>
      <c r="N35" s="55">
        <v>20</v>
      </c>
      <c r="O35" s="9"/>
      <c r="P35" s="2"/>
      <c r="Q35" s="2"/>
      <c r="R35" s="2"/>
      <c r="S35" s="6"/>
    </row>
    <row r="36" spans="1:20" x14ac:dyDescent="0.2">
      <c r="A36" s="220"/>
      <c r="B36" s="107" t="s">
        <v>134</v>
      </c>
      <c r="C36" s="109"/>
      <c r="D36" s="96" t="s">
        <v>222</v>
      </c>
      <c r="E36" s="37">
        <f t="shared" si="0"/>
        <v>10</v>
      </c>
      <c r="F36" s="37"/>
      <c r="G36" s="37">
        <v>10</v>
      </c>
      <c r="H36" s="37"/>
      <c r="I36" s="37"/>
      <c r="J36" s="133"/>
      <c r="K36" s="31"/>
      <c r="L36" s="12"/>
      <c r="M36" s="37"/>
      <c r="N36" s="55"/>
      <c r="O36" s="9"/>
      <c r="P36" s="2"/>
      <c r="Q36" s="2"/>
      <c r="R36" s="2"/>
      <c r="S36" s="2"/>
      <c r="T36" s="6"/>
    </row>
    <row r="37" spans="1:20" ht="14.25" customHeight="1" x14ac:dyDescent="0.2">
      <c r="A37" s="220"/>
      <c r="B37" s="107" t="s">
        <v>134</v>
      </c>
      <c r="C37" s="109"/>
      <c r="D37" s="96" t="s">
        <v>220</v>
      </c>
      <c r="E37" s="37">
        <f t="shared" si="0"/>
        <v>4</v>
      </c>
      <c r="F37" s="37"/>
      <c r="G37" s="37">
        <v>4</v>
      </c>
      <c r="H37" s="37"/>
      <c r="I37" s="37"/>
      <c r="J37" s="133"/>
      <c r="K37" s="31"/>
      <c r="L37" s="12"/>
      <c r="M37" s="37"/>
      <c r="N37" s="55"/>
      <c r="O37" s="9"/>
      <c r="P37" s="2"/>
      <c r="Q37" s="2"/>
      <c r="R37" s="2"/>
      <c r="S37" s="2"/>
      <c r="T37" s="6"/>
    </row>
    <row r="38" spans="1:20" ht="14.25" customHeight="1" x14ac:dyDescent="0.2">
      <c r="A38" s="220"/>
      <c r="B38" s="49"/>
      <c r="C38" s="109"/>
      <c r="D38" s="68" t="s">
        <v>22</v>
      </c>
      <c r="E38" s="37"/>
      <c r="F38" s="15"/>
      <c r="G38" s="15"/>
      <c r="H38" s="15"/>
      <c r="I38" s="15"/>
      <c r="J38" s="133"/>
      <c r="K38" s="69">
        <f>K40</f>
        <v>3.2</v>
      </c>
      <c r="L38" s="12"/>
      <c r="M38" s="37"/>
      <c r="N38" s="55"/>
      <c r="O38" s="9"/>
      <c r="P38" s="2"/>
      <c r="Q38" s="2"/>
      <c r="R38" s="2"/>
      <c r="S38" s="2"/>
      <c r="T38" s="6"/>
    </row>
    <row r="39" spans="1:20" ht="14.25" customHeight="1" x14ac:dyDescent="0.2">
      <c r="A39" s="220"/>
      <c r="B39" s="147"/>
      <c r="C39" s="109" t="s">
        <v>51</v>
      </c>
      <c r="D39" s="21" t="s">
        <v>52</v>
      </c>
      <c r="E39" s="15">
        <f>I39</f>
        <v>10</v>
      </c>
      <c r="F39" s="15"/>
      <c r="G39" s="45"/>
      <c r="H39" s="45"/>
      <c r="I39" s="101">
        <v>10</v>
      </c>
      <c r="J39" s="133"/>
      <c r="K39" s="31"/>
      <c r="L39" s="12" t="s">
        <v>14</v>
      </c>
      <c r="M39" s="37">
        <v>100</v>
      </c>
      <c r="N39" s="55">
        <v>20</v>
      </c>
      <c r="O39" s="9"/>
      <c r="P39" s="2"/>
      <c r="Q39" s="2"/>
      <c r="R39" s="2"/>
      <c r="S39" s="2"/>
      <c r="T39" s="6"/>
    </row>
    <row r="40" spans="1:20" s="10" customFormat="1" ht="14.25" customHeight="1" x14ac:dyDescent="0.2">
      <c r="A40" s="220"/>
      <c r="B40" s="107" t="s">
        <v>134</v>
      </c>
      <c r="C40" s="109"/>
      <c r="D40" s="76" t="s">
        <v>115</v>
      </c>
      <c r="E40" s="37">
        <f t="shared" si="0"/>
        <v>20</v>
      </c>
      <c r="F40" s="15">
        <v>2</v>
      </c>
      <c r="G40" s="15">
        <v>4</v>
      </c>
      <c r="H40" s="15"/>
      <c r="I40" s="144">
        <v>14</v>
      </c>
      <c r="J40" s="133"/>
      <c r="K40" s="31">
        <v>3.2</v>
      </c>
      <c r="L40" s="12" t="s">
        <v>14</v>
      </c>
      <c r="M40" s="37">
        <v>100</v>
      </c>
      <c r="N40" s="55">
        <v>20</v>
      </c>
      <c r="O40" s="9"/>
      <c r="P40" s="2"/>
      <c r="Q40" s="2"/>
      <c r="R40" s="2"/>
      <c r="S40" s="2"/>
      <c r="T40" s="6"/>
    </row>
    <row r="41" spans="1:20" ht="14.25" customHeight="1" x14ac:dyDescent="0.2">
      <c r="A41" s="220"/>
      <c r="B41" s="49"/>
      <c r="C41" s="110"/>
      <c r="D41" s="21"/>
      <c r="E41" s="37"/>
      <c r="F41" s="15"/>
      <c r="G41" s="15"/>
      <c r="H41" s="15"/>
      <c r="I41" s="15"/>
      <c r="J41" s="133"/>
      <c r="K41" s="34"/>
      <c r="L41" s="37"/>
      <c r="M41" s="37"/>
      <c r="N41" s="55"/>
      <c r="O41" s="9"/>
      <c r="P41" s="2"/>
      <c r="Q41" s="2"/>
      <c r="R41" s="2"/>
      <c r="S41" s="2"/>
      <c r="T41" s="6"/>
    </row>
    <row r="42" spans="1:20" ht="14.25" customHeight="1" x14ac:dyDescent="0.2">
      <c r="A42" s="220"/>
      <c r="B42" s="49"/>
      <c r="C42" s="110"/>
      <c r="D42" s="44" t="s">
        <v>40</v>
      </c>
      <c r="E42" s="37"/>
      <c r="F42" s="15"/>
      <c r="G42" s="15"/>
      <c r="H42" s="15"/>
      <c r="I42" s="15"/>
      <c r="J42" s="133"/>
      <c r="K42" s="34"/>
      <c r="L42" s="133"/>
      <c r="M42" s="133"/>
      <c r="N42" s="58"/>
      <c r="O42" s="9"/>
      <c r="P42" s="2"/>
      <c r="Q42" s="2"/>
      <c r="R42" s="2"/>
      <c r="S42" s="2"/>
      <c r="T42" s="6"/>
    </row>
    <row r="43" spans="1:20" ht="14.25" customHeight="1" x14ac:dyDescent="0.2">
      <c r="A43" s="220"/>
      <c r="B43" s="49"/>
      <c r="C43" s="110"/>
      <c r="D43" s="26" t="s">
        <v>35</v>
      </c>
      <c r="E43" s="37"/>
      <c r="F43" s="15"/>
      <c r="G43" s="15"/>
      <c r="H43" s="15"/>
      <c r="I43" s="15"/>
      <c r="J43" s="70">
        <f>K43</f>
        <v>8</v>
      </c>
      <c r="K43" s="71">
        <f>K44+K57</f>
        <v>8</v>
      </c>
      <c r="L43" s="133"/>
      <c r="M43" s="133"/>
      <c r="N43" s="58"/>
      <c r="O43" s="9"/>
      <c r="P43" s="2"/>
      <c r="Q43" s="2"/>
      <c r="R43" s="2"/>
      <c r="S43" s="2"/>
      <c r="T43" s="6"/>
    </row>
    <row r="44" spans="1:20" ht="14.25" customHeight="1" x14ac:dyDescent="0.2">
      <c r="A44" s="220"/>
      <c r="B44" s="49"/>
      <c r="C44" s="110"/>
      <c r="D44" s="68" t="s">
        <v>39</v>
      </c>
      <c r="E44" s="37"/>
      <c r="F44" s="18"/>
      <c r="G44" s="18"/>
      <c r="H44" s="18"/>
      <c r="I44" s="18"/>
      <c r="J44" s="14"/>
      <c r="K44" s="69">
        <f>K45+K46+K47+K50+K53+K54+K55</f>
        <v>4.8</v>
      </c>
      <c r="L44" s="133"/>
      <c r="M44" s="133"/>
      <c r="N44" s="58"/>
      <c r="O44" s="9"/>
      <c r="P44" s="2"/>
      <c r="Q44" s="2"/>
      <c r="R44" s="2"/>
      <c r="S44" s="2"/>
      <c r="T44" s="6"/>
    </row>
    <row r="45" spans="1:20" ht="14.25" customHeight="1" x14ac:dyDescent="0.2">
      <c r="A45" s="220"/>
      <c r="B45" s="49"/>
      <c r="C45" s="110" t="s">
        <v>36</v>
      </c>
      <c r="D45" s="30" t="s">
        <v>147</v>
      </c>
      <c r="E45" s="37">
        <f t="shared" si="0"/>
        <v>18</v>
      </c>
      <c r="F45" s="15"/>
      <c r="G45" s="37">
        <v>18</v>
      </c>
      <c r="H45" s="15"/>
      <c r="I45" s="15"/>
      <c r="J45" s="133"/>
      <c r="K45" s="31">
        <v>1</v>
      </c>
      <c r="L45" s="12" t="s">
        <v>14</v>
      </c>
      <c r="M45" s="37">
        <v>100</v>
      </c>
      <c r="N45" s="55">
        <v>20</v>
      </c>
      <c r="O45" s="9"/>
      <c r="P45" s="2"/>
      <c r="Q45" s="2"/>
      <c r="R45" s="2"/>
      <c r="S45" s="2"/>
      <c r="T45" s="6"/>
    </row>
    <row r="46" spans="1:20" ht="14.25" customHeight="1" x14ac:dyDescent="0.2">
      <c r="A46" s="220"/>
      <c r="B46" s="49"/>
      <c r="C46" s="110" t="s">
        <v>36</v>
      </c>
      <c r="D46" s="30" t="s">
        <v>192</v>
      </c>
      <c r="E46" s="37">
        <v>14</v>
      </c>
      <c r="F46" s="15"/>
      <c r="G46" s="37">
        <v>14</v>
      </c>
      <c r="H46" s="15"/>
      <c r="I46" s="15"/>
      <c r="J46" s="133"/>
      <c r="K46" s="31">
        <v>0.4</v>
      </c>
      <c r="L46" s="12" t="s">
        <v>14</v>
      </c>
      <c r="M46" s="37">
        <v>100</v>
      </c>
      <c r="N46" s="55">
        <v>20</v>
      </c>
      <c r="O46" s="9"/>
      <c r="P46" s="2"/>
      <c r="Q46" s="2"/>
      <c r="R46" s="2"/>
      <c r="S46" s="2"/>
      <c r="T46" s="6"/>
    </row>
    <row r="47" spans="1:20" ht="14.25" customHeight="1" x14ac:dyDescent="0.2">
      <c r="A47" s="220"/>
      <c r="B47" s="49"/>
      <c r="C47" s="110"/>
      <c r="D47" s="30" t="s">
        <v>148</v>
      </c>
      <c r="E47" s="37">
        <f>E48+E49</f>
        <v>20</v>
      </c>
      <c r="F47" s="15"/>
      <c r="G47" s="37">
        <f>G48+G49</f>
        <v>20</v>
      </c>
      <c r="H47" s="15"/>
      <c r="I47" s="15"/>
      <c r="J47" s="133"/>
      <c r="K47" s="31">
        <f>K48+K49</f>
        <v>0.89999999999999991</v>
      </c>
      <c r="L47" s="12" t="s">
        <v>14</v>
      </c>
      <c r="M47" s="37">
        <v>100</v>
      </c>
      <c r="N47" s="55">
        <v>20</v>
      </c>
      <c r="O47" s="9"/>
      <c r="P47" s="2"/>
      <c r="Q47" s="2"/>
      <c r="R47" s="2"/>
      <c r="S47" s="2"/>
      <c r="T47" s="6"/>
    </row>
    <row r="48" spans="1:20" ht="14.25" customHeight="1" x14ac:dyDescent="0.2">
      <c r="A48" s="220"/>
      <c r="B48" s="49"/>
      <c r="C48" s="110"/>
      <c r="D48" s="93" t="s">
        <v>91</v>
      </c>
      <c r="E48" s="145">
        <v>12</v>
      </c>
      <c r="F48" s="144"/>
      <c r="G48" s="145">
        <v>12</v>
      </c>
      <c r="H48" s="15"/>
      <c r="I48" s="15"/>
      <c r="J48" s="133"/>
      <c r="K48" s="31">
        <v>0.6</v>
      </c>
      <c r="L48" s="12"/>
      <c r="M48" s="37"/>
      <c r="N48" s="55"/>
      <c r="O48" s="9"/>
      <c r="P48" s="2"/>
      <c r="Q48" s="2"/>
      <c r="R48" s="2"/>
      <c r="S48" s="2"/>
      <c r="T48" s="6"/>
    </row>
    <row r="49" spans="1:20" ht="14.1" customHeight="1" x14ac:dyDescent="0.2">
      <c r="A49" s="220"/>
      <c r="B49" s="49"/>
      <c r="C49" s="110"/>
      <c r="D49" s="93" t="s">
        <v>92</v>
      </c>
      <c r="E49" s="145">
        <v>8</v>
      </c>
      <c r="F49" s="144"/>
      <c r="G49" s="145">
        <v>8</v>
      </c>
      <c r="H49" s="15"/>
      <c r="I49" s="15"/>
      <c r="J49" s="133"/>
      <c r="K49" s="31">
        <v>0.3</v>
      </c>
      <c r="L49" s="12"/>
      <c r="M49" s="37"/>
      <c r="N49" s="55"/>
      <c r="O49" s="9"/>
      <c r="P49" s="2"/>
      <c r="Q49" s="2"/>
      <c r="R49" s="2"/>
      <c r="S49" s="2"/>
      <c r="T49" s="6"/>
    </row>
    <row r="50" spans="1:20" ht="14.1" customHeight="1" x14ac:dyDescent="0.2">
      <c r="A50" s="220"/>
      <c r="B50" s="49"/>
      <c r="C50" s="110" t="s">
        <v>36</v>
      </c>
      <c r="D50" s="30" t="s">
        <v>193</v>
      </c>
      <c r="E50" s="37">
        <f t="shared" si="0"/>
        <v>24</v>
      </c>
      <c r="F50" s="15"/>
      <c r="G50" s="37">
        <v>24</v>
      </c>
      <c r="H50" s="15"/>
      <c r="I50" s="15"/>
      <c r="J50" s="133"/>
      <c r="K50" s="31">
        <f>K51+K52</f>
        <v>0.89999999999999991</v>
      </c>
      <c r="L50" s="12" t="s">
        <v>14</v>
      </c>
      <c r="M50" s="37">
        <v>100</v>
      </c>
      <c r="N50" s="55">
        <v>20</v>
      </c>
      <c r="O50" s="9"/>
      <c r="P50" s="2"/>
      <c r="Q50" s="2"/>
      <c r="R50" s="2"/>
      <c r="S50" s="2"/>
      <c r="T50" s="6"/>
    </row>
    <row r="51" spans="1:20" ht="14.1" customHeight="1" x14ac:dyDescent="0.2">
      <c r="A51" s="220"/>
      <c r="B51" s="49"/>
      <c r="C51" s="110"/>
      <c r="D51" s="93" t="s">
        <v>93</v>
      </c>
      <c r="E51" s="37">
        <v>12</v>
      </c>
      <c r="F51" s="15"/>
      <c r="G51" s="37">
        <v>12</v>
      </c>
      <c r="H51" s="15"/>
      <c r="I51" s="15"/>
      <c r="J51" s="133"/>
      <c r="K51" s="31">
        <v>0.6</v>
      </c>
      <c r="L51" s="12"/>
      <c r="M51" s="37"/>
      <c r="N51" s="55"/>
      <c r="O51" s="9"/>
      <c r="P51" s="2"/>
      <c r="Q51" s="2"/>
      <c r="R51" s="2"/>
      <c r="S51" s="2"/>
      <c r="T51" s="6"/>
    </row>
    <row r="52" spans="1:20" ht="14.1" customHeight="1" x14ac:dyDescent="0.2">
      <c r="A52" s="220"/>
      <c r="B52" s="49"/>
      <c r="C52" s="110"/>
      <c r="D52" s="93" t="s">
        <v>94</v>
      </c>
      <c r="E52" s="37">
        <v>8</v>
      </c>
      <c r="F52" s="15"/>
      <c r="G52" s="37">
        <v>8</v>
      </c>
      <c r="H52" s="15"/>
      <c r="I52" s="15"/>
      <c r="J52" s="133"/>
      <c r="K52" s="31">
        <v>0.3</v>
      </c>
      <c r="L52" s="12"/>
      <c r="M52" s="37"/>
      <c r="N52" s="55"/>
      <c r="O52" s="8"/>
      <c r="P52" s="3"/>
      <c r="Q52" s="3"/>
      <c r="R52" s="3"/>
      <c r="S52" s="38"/>
      <c r="T52" s="39"/>
    </row>
    <row r="53" spans="1:20" ht="14.1" customHeight="1" x14ac:dyDescent="0.2">
      <c r="A53" s="220"/>
      <c r="B53" s="49"/>
      <c r="C53" s="110" t="s">
        <v>36</v>
      </c>
      <c r="D53" s="30" t="s">
        <v>149</v>
      </c>
      <c r="E53" s="37">
        <f t="shared" si="0"/>
        <v>14</v>
      </c>
      <c r="F53" s="15"/>
      <c r="G53" s="37">
        <v>14</v>
      </c>
      <c r="H53" s="15"/>
      <c r="I53" s="15"/>
      <c r="J53" s="133"/>
      <c r="K53" s="31">
        <v>0.6</v>
      </c>
      <c r="L53" s="12" t="s">
        <v>14</v>
      </c>
      <c r="M53" s="37">
        <v>100</v>
      </c>
      <c r="N53" s="55">
        <v>20</v>
      </c>
      <c r="O53" s="8"/>
      <c r="P53" s="3"/>
      <c r="Q53" s="3"/>
      <c r="R53" s="3"/>
      <c r="S53" s="38"/>
      <c r="T53" s="39"/>
    </row>
    <row r="54" spans="1:20" ht="18" customHeight="1" x14ac:dyDescent="0.2">
      <c r="A54" s="220"/>
      <c r="B54" s="49"/>
      <c r="C54" s="110" t="s">
        <v>36</v>
      </c>
      <c r="D54" s="30" t="s">
        <v>150</v>
      </c>
      <c r="E54" s="37">
        <f t="shared" si="0"/>
        <v>10</v>
      </c>
      <c r="F54" s="15"/>
      <c r="G54" s="37">
        <v>10</v>
      </c>
      <c r="H54" s="15"/>
      <c r="I54" s="15"/>
      <c r="J54" s="133"/>
      <c r="K54" s="31">
        <v>0.4</v>
      </c>
      <c r="L54" s="12" t="s">
        <v>14</v>
      </c>
      <c r="M54" s="37">
        <v>100</v>
      </c>
      <c r="N54" s="55">
        <v>20</v>
      </c>
      <c r="O54" s="8"/>
      <c r="P54" s="3"/>
      <c r="Q54" s="3"/>
      <c r="R54" s="3"/>
      <c r="S54" s="38"/>
      <c r="T54" s="39"/>
    </row>
    <row r="55" spans="1:20" ht="14.25" customHeight="1" x14ac:dyDescent="0.2">
      <c r="A55" s="220"/>
      <c r="B55" s="49"/>
      <c r="C55" s="110" t="s">
        <v>36</v>
      </c>
      <c r="D55" s="146" t="s">
        <v>95</v>
      </c>
      <c r="E55" s="37">
        <f t="shared" si="0"/>
        <v>14</v>
      </c>
      <c r="F55" s="25"/>
      <c r="G55" s="37">
        <v>14</v>
      </c>
      <c r="H55" s="25"/>
      <c r="I55" s="25"/>
      <c r="J55" s="25"/>
      <c r="K55" s="35">
        <f>K56</f>
        <v>0.6</v>
      </c>
      <c r="L55" s="12" t="s">
        <v>14</v>
      </c>
      <c r="M55" s="37">
        <v>100</v>
      </c>
      <c r="N55" s="55">
        <v>20</v>
      </c>
      <c r="O55" s="9"/>
      <c r="P55" s="2"/>
      <c r="Q55" s="2"/>
      <c r="R55" s="2"/>
      <c r="S55" s="6"/>
    </row>
    <row r="56" spans="1:20" ht="26.45" customHeight="1" x14ac:dyDescent="0.2">
      <c r="A56" s="220"/>
      <c r="B56" s="49"/>
      <c r="C56" s="110"/>
      <c r="D56" s="96" t="s">
        <v>151</v>
      </c>
      <c r="E56" s="37">
        <v>14</v>
      </c>
      <c r="F56" s="25"/>
      <c r="G56" s="37">
        <v>14</v>
      </c>
      <c r="H56" s="25"/>
      <c r="I56" s="25"/>
      <c r="J56" s="25"/>
      <c r="K56" s="35">
        <v>0.6</v>
      </c>
      <c r="L56" s="12"/>
      <c r="M56" s="37"/>
      <c r="N56" s="55"/>
      <c r="O56" s="8"/>
      <c r="P56" s="3"/>
      <c r="Q56" s="3"/>
      <c r="R56" s="3"/>
      <c r="S56" s="38"/>
      <c r="T56" s="39"/>
    </row>
    <row r="57" spans="1:20" ht="14.25" customHeight="1" x14ac:dyDescent="0.2">
      <c r="A57" s="220"/>
      <c r="B57" s="49"/>
      <c r="C57" s="110"/>
      <c r="D57" s="68" t="s">
        <v>41</v>
      </c>
      <c r="E57" s="37"/>
      <c r="F57" s="25"/>
      <c r="G57" s="25"/>
      <c r="H57" s="25"/>
      <c r="I57" s="25"/>
      <c r="J57" s="25"/>
      <c r="K57" s="72">
        <f>K59</f>
        <v>3.2</v>
      </c>
      <c r="L57" s="25"/>
      <c r="M57" s="25"/>
      <c r="N57" s="62"/>
      <c r="O57" s="9"/>
      <c r="P57" s="2"/>
      <c r="Q57" s="2"/>
      <c r="R57" s="2"/>
      <c r="S57" s="6"/>
    </row>
    <row r="58" spans="1:20" ht="14.25" customHeight="1" x14ac:dyDescent="0.2">
      <c r="A58" s="220"/>
      <c r="B58" s="49"/>
      <c r="C58" s="109" t="s">
        <v>51</v>
      </c>
      <c r="D58" s="21" t="s">
        <v>52</v>
      </c>
      <c r="E58" s="15">
        <f>I58</f>
        <v>10</v>
      </c>
      <c r="F58" s="15"/>
      <c r="G58" s="45"/>
      <c r="H58" s="45"/>
      <c r="I58" s="101">
        <v>10</v>
      </c>
      <c r="J58" s="133"/>
      <c r="K58" s="31"/>
      <c r="L58" s="12" t="s">
        <v>14</v>
      </c>
      <c r="M58" s="37">
        <v>100</v>
      </c>
      <c r="N58" s="55">
        <v>20</v>
      </c>
      <c r="O58" s="9"/>
      <c r="P58" s="2"/>
      <c r="Q58" s="2"/>
      <c r="R58" s="2"/>
      <c r="S58" s="6"/>
    </row>
    <row r="59" spans="1:20" ht="33" customHeight="1" x14ac:dyDescent="0.2">
      <c r="A59" s="220"/>
      <c r="B59" s="49"/>
      <c r="C59" s="110"/>
      <c r="D59" s="21" t="s">
        <v>58</v>
      </c>
      <c r="E59" s="37">
        <f t="shared" si="0"/>
        <v>20</v>
      </c>
      <c r="F59" s="25"/>
      <c r="G59" s="25">
        <v>10</v>
      </c>
      <c r="H59" s="25"/>
      <c r="I59" s="25">
        <v>10</v>
      </c>
      <c r="J59" s="25"/>
      <c r="K59" s="35">
        <v>3.2</v>
      </c>
      <c r="L59" s="12" t="s">
        <v>14</v>
      </c>
      <c r="M59" s="37">
        <v>100</v>
      </c>
      <c r="N59" s="55">
        <v>20</v>
      </c>
      <c r="O59" s="9"/>
      <c r="P59" s="2"/>
      <c r="Q59" s="2"/>
      <c r="R59" s="2"/>
      <c r="S59" s="6"/>
    </row>
    <row r="60" spans="1:20" ht="20.45" customHeight="1" x14ac:dyDescent="0.2">
      <c r="A60" s="220"/>
      <c r="B60" s="49"/>
      <c r="C60" s="110"/>
      <c r="D60" s="29" t="s">
        <v>42</v>
      </c>
      <c r="E60" s="37"/>
      <c r="F60" s="42"/>
      <c r="G60" s="42"/>
      <c r="H60" s="42"/>
      <c r="I60" s="11"/>
      <c r="J60" s="11"/>
      <c r="K60" s="34"/>
      <c r="L60" s="43"/>
      <c r="M60" s="43"/>
      <c r="N60" s="6"/>
      <c r="O60" s="9"/>
      <c r="P60" s="2"/>
      <c r="Q60" s="2"/>
      <c r="R60" s="2"/>
      <c r="S60" s="6"/>
    </row>
    <row r="61" spans="1:20" ht="14.25" customHeight="1" x14ac:dyDescent="0.2">
      <c r="A61" s="220"/>
      <c r="B61" s="49"/>
      <c r="C61" s="110"/>
      <c r="D61" s="29" t="s">
        <v>36</v>
      </c>
      <c r="E61" s="37"/>
      <c r="F61" s="15"/>
      <c r="G61" s="15"/>
      <c r="H61" s="15"/>
      <c r="I61" s="45"/>
      <c r="J61" s="73">
        <f>K61</f>
        <v>7</v>
      </c>
      <c r="K61" s="74">
        <f>K62+K75</f>
        <v>7</v>
      </c>
      <c r="L61" s="49"/>
      <c r="M61" s="49"/>
      <c r="N61" s="139"/>
      <c r="O61" s="9"/>
      <c r="P61" s="2"/>
      <c r="Q61" s="2"/>
      <c r="R61" s="2"/>
      <c r="S61" s="6"/>
    </row>
    <row r="62" spans="1:20" ht="14.25" customHeight="1" x14ac:dyDescent="0.2">
      <c r="A62" s="220"/>
      <c r="B62" s="49"/>
      <c r="C62" s="110"/>
      <c r="D62" s="68" t="s">
        <v>37</v>
      </c>
      <c r="E62" s="37"/>
      <c r="F62" s="15"/>
      <c r="G62" s="15"/>
      <c r="H62" s="15"/>
      <c r="I62" s="45"/>
      <c r="J62" s="133"/>
      <c r="K62" s="69">
        <f>K63+K64+K65+K68+K69+K70+K71+K72</f>
        <v>4.2</v>
      </c>
      <c r="L62" s="49"/>
      <c r="M62" s="49"/>
      <c r="N62" s="139"/>
      <c r="O62" s="9"/>
      <c r="P62" s="2"/>
      <c r="Q62" s="2"/>
      <c r="R62" s="2"/>
      <c r="S62" s="6"/>
    </row>
    <row r="63" spans="1:20" ht="14.25" customHeight="1" x14ac:dyDescent="0.2">
      <c r="A63" s="220"/>
      <c r="B63" s="49"/>
      <c r="C63" s="110" t="s">
        <v>35</v>
      </c>
      <c r="D63" s="30" t="s">
        <v>147</v>
      </c>
      <c r="E63" s="37">
        <f t="shared" si="0"/>
        <v>18</v>
      </c>
      <c r="F63" s="15"/>
      <c r="G63" s="15">
        <v>18</v>
      </c>
      <c r="H63" s="15"/>
      <c r="I63" s="45"/>
      <c r="J63" s="133"/>
      <c r="K63" s="31">
        <v>0.6</v>
      </c>
      <c r="L63" s="12" t="s">
        <v>14</v>
      </c>
      <c r="M63" s="37">
        <v>100</v>
      </c>
      <c r="N63" s="55">
        <v>20</v>
      </c>
      <c r="O63" s="9"/>
      <c r="P63" s="2"/>
      <c r="Q63" s="2"/>
      <c r="R63" s="2"/>
      <c r="S63" s="6"/>
    </row>
    <row r="64" spans="1:20" ht="14.25" customHeight="1" x14ac:dyDescent="0.2">
      <c r="A64" s="220"/>
      <c r="B64" s="49"/>
      <c r="C64" s="110" t="s">
        <v>35</v>
      </c>
      <c r="D64" s="30" t="s">
        <v>194</v>
      </c>
      <c r="E64" s="37">
        <v>14</v>
      </c>
      <c r="F64" s="15"/>
      <c r="G64" s="15">
        <v>14</v>
      </c>
      <c r="H64" s="15"/>
      <c r="I64" s="45"/>
      <c r="J64" s="133"/>
      <c r="K64" s="31">
        <v>0.7</v>
      </c>
      <c r="L64" s="12" t="s">
        <v>14</v>
      </c>
      <c r="M64" s="37">
        <v>100</v>
      </c>
      <c r="N64" s="55">
        <v>20</v>
      </c>
      <c r="O64" s="9"/>
      <c r="P64" s="2"/>
      <c r="Q64" s="2"/>
      <c r="R64" s="2"/>
      <c r="S64" s="6"/>
    </row>
    <row r="65" spans="1:19" ht="14.25" customHeight="1" x14ac:dyDescent="0.2">
      <c r="A65" s="220"/>
      <c r="B65" s="49"/>
      <c r="C65" s="110" t="s">
        <v>35</v>
      </c>
      <c r="D65" s="30" t="s">
        <v>193</v>
      </c>
      <c r="E65" s="37"/>
      <c r="F65" s="15"/>
      <c r="G65" s="15"/>
      <c r="H65" s="15"/>
      <c r="I65" s="45"/>
      <c r="J65" s="133"/>
      <c r="K65" s="31">
        <f>K66+K67</f>
        <v>0.5</v>
      </c>
      <c r="L65" s="12" t="s">
        <v>14</v>
      </c>
      <c r="M65" s="37">
        <v>100</v>
      </c>
      <c r="N65" s="55">
        <v>20</v>
      </c>
      <c r="O65" s="9"/>
      <c r="P65" s="2"/>
      <c r="Q65" s="2"/>
      <c r="R65" s="2"/>
      <c r="S65" s="6"/>
    </row>
    <row r="66" spans="1:19" ht="14.25" customHeight="1" x14ac:dyDescent="0.2">
      <c r="A66" s="220"/>
      <c r="B66" s="49"/>
      <c r="C66" s="110"/>
      <c r="D66" s="93" t="s">
        <v>93</v>
      </c>
      <c r="E66" s="37">
        <v>12</v>
      </c>
      <c r="F66" s="15"/>
      <c r="G66" s="37">
        <v>12</v>
      </c>
      <c r="H66" s="15"/>
      <c r="I66" s="45"/>
      <c r="J66" s="133"/>
      <c r="K66" s="31">
        <v>0.3</v>
      </c>
      <c r="L66" s="12"/>
      <c r="M66" s="37"/>
      <c r="N66" s="55"/>
      <c r="O66" s="9"/>
      <c r="P66" s="2"/>
      <c r="Q66" s="2"/>
      <c r="R66" s="2"/>
      <c r="S66" s="6"/>
    </row>
    <row r="67" spans="1:19" ht="14.25" customHeight="1" x14ac:dyDescent="0.2">
      <c r="A67" s="220"/>
      <c r="B67" s="49"/>
      <c r="C67" s="110"/>
      <c r="D67" s="93" t="s">
        <v>94</v>
      </c>
      <c r="E67" s="37">
        <v>8</v>
      </c>
      <c r="F67" s="15"/>
      <c r="G67" s="37">
        <v>8</v>
      </c>
      <c r="H67" s="15"/>
      <c r="I67" s="45"/>
      <c r="J67" s="133"/>
      <c r="K67" s="31">
        <v>0.2</v>
      </c>
      <c r="L67" s="12"/>
      <c r="M67" s="37"/>
      <c r="N67" s="55"/>
      <c r="O67" s="9"/>
      <c r="P67" s="2"/>
      <c r="Q67" s="2"/>
      <c r="R67" s="2"/>
      <c r="S67" s="6"/>
    </row>
    <row r="68" spans="1:19" ht="14.25" customHeight="1" x14ac:dyDescent="0.2">
      <c r="A68" s="220"/>
      <c r="B68" s="49"/>
      <c r="C68" s="110" t="s">
        <v>35</v>
      </c>
      <c r="D68" s="30" t="s">
        <v>149</v>
      </c>
      <c r="E68" s="37">
        <f t="shared" si="0"/>
        <v>14</v>
      </c>
      <c r="F68" s="15"/>
      <c r="G68" s="15">
        <v>14</v>
      </c>
      <c r="H68" s="15"/>
      <c r="I68" s="45"/>
      <c r="J68" s="133"/>
      <c r="K68" s="31">
        <v>0.3</v>
      </c>
      <c r="L68" s="12" t="s">
        <v>14</v>
      </c>
      <c r="M68" s="37">
        <v>100</v>
      </c>
      <c r="N68" s="55">
        <v>20</v>
      </c>
      <c r="O68" s="9"/>
      <c r="P68" s="2"/>
      <c r="Q68" s="2"/>
      <c r="R68" s="2"/>
      <c r="S68" s="6"/>
    </row>
    <row r="69" spans="1:19" ht="14.25" customHeight="1" x14ac:dyDescent="0.2">
      <c r="A69" s="220"/>
      <c r="B69" s="49"/>
      <c r="C69" s="110"/>
      <c r="D69" s="30" t="s">
        <v>152</v>
      </c>
      <c r="E69" s="37">
        <f t="shared" si="0"/>
        <v>14</v>
      </c>
      <c r="F69" s="15"/>
      <c r="G69" s="15">
        <v>14</v>
      </c>
      <c r="H69" s="15"/>
      <c r="I69" s="45"/>
      <c r="J69" s="133"/>
      <c r="K69" s="31">
        <v>0.6</v>
      </c>
      <c r="L69" s="12" t="s">
        <v>14</v>
      </c>
      <c r="M69" s="37">
        <v>100</v>
      </c>
      <c r="N69" s="55">
        <v>20</v>
      </c>
      <c r="O69" s="9"/>
      <c r="P69" s="2"/>
      <c r="Q69" s="2"/>
      <c r="R69" s="2"/>
      <c r="S69" s="6"/>
    </row>
    <row r="70" spans="1:19" ht="14.25" customHeight="1" x14ac:dyDescent="0.2">
      <c r="A70" s="220"/>
      <c r="B70" s="49"/>
      <c r="C70" s="110"/>
      <c r="D70" s="30" t="s">
        <v>223</v>
      </c>
      <c r="E70" s="37">
        <f t="shared" si="0"/>
        <v>12</v>
      </c>
      <c r="F70" s="15"/>
      <c r="G70" s="15">
        <v>12</v>
      </c>
      <c r="H70" s="15"/>
      <c r="I70" s="45"/>
      <c r="J70" s="133"/>
      <c r="K70" s="31">
        <v>0.6</v>
      </c>
      <c r="L70" s="12" t="s">
        <v>14</v>
      </c>
      <c r="M70" s="37">
        <v>100</v>
      </c>
      <c r="N70" s="55">
        <v>20</v>
      </c>
      <c r="O70" s="9"/>
      <c r="P70" s="2"/>
      <c r="Q70" s="2"/>
      <c r="R70" s="2"/>
      <c r="S70" s="6"/>
    </row>
    <row r="71" spans="1:19" ht="14.25" customHeight="1" x14ac:dyDescent="0.2">
      <c r="A71" s="220"/>
      <c r="B71" s="49"/>
      <c r="C71" s="110" t="s">
        <v>35</v>
      </c>
      <c r="D71" s="30" t="s">
        <v>150</v>
      </c>
      <c r="E71" s="37">
        <f t="shared" si="0"/>
        <v>10</v>
      </c>
      <c r="F71" s="15"/>
      <c r="G71" s="15">
        <v>10</v>
      </c>
      <c r="H71" s="15"/>
      <c r="I71" s="45"/>
      <c r="J71" s="133"/>
      <c r="K71" s="31">
        <v>0.2</v>
      </c>
      <c r="L71" s="12" t="s">
        <v>14</v>
      </c>
      <c r="M71" s="37">
        <v>100</v>
      </c>
      <c r="N71" s="55">
        <v>20</v>
      </c>
      <c r="O71" s="9"/>
      <c r="P71" s="2"/>
      <c r="Q71" s="2"/>
      <c r="R71" s="2"/>
      <c r="S71" s="6"/>
    </row>
    <row r="72" spans="1:19" ht="14.25" customHeight="1" x14ac:dyDescent="0.2">
      <c r="A72" s="220"/>
      <c r="B72" s="49"/>
      <c r="C72" s="110"/>
      <c r="D72" s="146" t="s">
        <v>95</v>
      </c>
      <c r="E72" s="37"/>
      <c r="F72" s="25"/>
      <c r="G72" s="37"/>
      <c r="H72" s="15"/>
      <c r="I72" s="45"/>
      <c r="J72" s="133"/>
      <c r="K72" s="31">
        <f>K73+K74</f>
        <v>0.7</v>
      </c>
      <c r="L72" s="12" t="s">
        <v>14</v>
      </c>
      <c r="M72" s="37">
        <v>100</v>
      </c>
      <c r="N72" s="55">
        <v>20</v>
      </c>
      <c r="O72" s="9"/>
      <c r="P72" s="2"/>
      <c r="Q72" s="2"/>
      <c r="R72" s="2"/>
      <c r="S72" s="6"/>
    </row>
    <row r="73" spans="1:19" ht="14.25" customHeight="1" x14ac:dyDescent="0.2">
      <c r="A73" s="220"/>
      <c r="B73" s="49"/>
      <c r="C73" s="110" t="s">
        <v>35</v>
      </c>
      <c r="D73" s="96" t="s">
        <v>151</v>
      </c>
      <c r="E73" s="37">
        <v>14</v>
      </c>
      <c r="F73" s="25"/>
      <c r="G73" s="37">
        <v>14</v>
      </c>
      <c r="H73" s="15"/>
      <c r="I73" s="45"/>
      <c r="J73" s="133"/>
      <c r="K73" s="31">
        <v>0.3</v>
      </c>
      <c r="L73" s="12" t="s">
        <v>14</v>
      </c>
      <c r="M73" s="37">
        <v>100</v>
      </c>
      <c r="N73" s="55">
        <v>20</v>
      </c>
      <c r="O73" s="9"/>
      <c r="P73" s="2"/>
      <c r="Q73" s="2"/>
      <c r="R73" s="2"/>
      <c r="S73" s="6"/>
    </row>
    <row r="74" spans="1:19" ht="13.5" customHeight="1" x14ac:dyDescent="0.2">
      <c r="A74" s="220"/>
      <c r="B74" s="49"/>
      <c r="C74" s="110"/>
      <c r="D74" s="96" t="s">
        <v>153</v>
      </c>
      <c r="E74" s="37">
        <v>10</v>
      </c>
      <c r="F74" s="25"/>
      <c r="G74" s="37">
        <v>10</v>
      </c>
      <c r="H74" s="15"/>
      <c r="I74" s="45"/>
      <c r="J74" s="133"/>
      <c r="K74" s="31">
        <v>0.4</v>
      </c>
      <c r="L74" s="12"/>
      <c r="M74" s="37"/>
      <c r="N74" s="55"/>
    </row>
    <row r="75" spans="1:19" x14ac:dyDescent="0.2">
      <c r="A75" s="220"/>
      <c r="B75" s="49"/>
      <c r="C75" s="110"/>
      <c r="D75" s="68" t="s">
        <v>38</v>
      </c>
      <c r="E75" s="37"/>
      <c r="F75" s="15"/>
      <c r="G75" s="15"/>
      <c r="H75" s="15"/>
      <c r="I75" s="45"/>
      <c r="J75" s="133"/>
      <c r="K75" s="69">
        <f>K77</f>
        <v>2.8</v>
      </c>
      <c r="L75" s="12"/>
      <c r="M75" s="37"/>
      <c r="N75" s="55"/>
    </row>
    <row r="76" spans="1:19" x14ac:dyDescent="0.2">
      <c r="A76" s="220"/>
      <c r="B76" s="49"/>
      <c r="C76" s="109" t="s">
        <v>51</v>
      </c>
      <c r="D76" s="21" t="s">
        <v>52</v>
      </c>
      <c r="E76" s="15">
        <f>I76</f>
        <v>10</v>
      </c>
      <c r="F76" s="15"/>
      <c r="G76" s="45"/>
      <c r="H76" s="45"/>
      <c r="I76" s="101">
        <v>10</v>
      </c>
      <c r="J76" s="133"/>
      <c r="K76" s="31"/>
      <c r="L76" s="12" t="s">
        <v>14</v>
      </c>
      <c r="M76" s="37">
        <v>100</v>
      </c>
      <c r="N76" s="55">
        <v>20</v>
      </c>
    </row>
    <row r="77" spans="1:19" ht="13.5" thickBot="1" x14ac:dyDescent="0.25">
      <c r="A77" s="221"/>
      <c r="B77" s="148"/>
      <c r="C77" s="149"/>
      <c r="D77" s="150" t="s">
        <v>224</v>
      </c>
      <c r="E77" s="151">
        <f>SUM(F77:I77)</f>
        <v>20</v>
      </c>
      <c r="F77" s="152"/>
      <c r="G77" s="152">
        <v>8</v>
      </c>
      <c r="H77" s="152"/>
      <c r="I77" s="152">
        <v>12</v>
      </c>
      <c r="J77" s="153"/>
      <c r="K77" s="154">
        <v>2.8</v>
      </c>
      <c r="L77" s="155" t="s">
        <v>14</v>
      </c>
      <c r="M77" s="151">
        <v>100</v>
      </c>
      <c r="N77" s="156">
        <v>20</v>
      </c>
    </row>
    <row r="78" spans="1:19" x14ac:dyDescent="0.2">
      <c r="D78" s="1"/>
    </row>
    <row r="79" spans="1:19" x14ac:dyDescent="0.2">
      <c r="D79" s="1" t="s">
        <v>233</v>
      </c>
    </row>
    <row r="80" spans="1:19" x14ac:dyDescent="0.2">
      <c r="D80" s="1" t="s">
        <v>234</v>
      </c>
    </row>
  </sheetData>
  <mergeCells count="22">
    <mergeCell ref="A9:A77"/>
    <mergeCell ref="G5:G7"/>
    <mergeCell ref="H5:H7"/>
    <mergeCell ref="E5:E7"/>
    <mergeCell ref="J5:J8"/>
    <mergeCell ref="I5:I7"/>
    <mergeCell ref="A5:A8"/>
    <mergeCell ref="B5:B8"/>
    <mergeCell ref="C5:C8"/>
    <mergeCell ref="M7:M8"/>
    <mergeCell ref="L5:N5"/>
    <mergeCell ref="D5:D7"/>
    <mergeCell ref="L6:N6"/>
    <mergeCell ref="K5:K8"/>
    <mergeCell ref="L7:L8"/>
    <mergeCell ref="N7:N8"/>
    <mergeCell ref="F5:F7"/>
    <mergeCell ref="A1:N1"/>
    <mergeCell ref="A2:N2"/>
    <mergeCell ref="A3:N3"/>
    <mergeCell ref="A4:C4"/>
    <mergeCell ref="E4:N4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7"/>
  <sheetViews>
    <sheetView topLeftCell="A52" zoomScaleNormal="100" workbookViewId="0">
      <selection activeCell="D76" sqref="D76:D77"/>
    </sheetView>
  </sheetViews>
  <sheetFormatPr baseColWidth="10" defaultRowHeight="12.75" x14ac:dyDescent="0.2"/>
  <cols>
    <col min="2" max="2" width="15.7109375" customWidth="1"/>
    <col min="3" max="3" width="10.85546875" customWidth="1"/>
    <col min="4" max="4" width="66.140625" customWidth="1"/>
    <col min="5" max="5" width="8" style="36" customWidth="1"/>
    <col min="6" max="7" width="4.5703125" style="36" customWidth="1"/>
    <col min="8" max="8" width="7.140625" customWidth="1"/>
    <col min="9" max="9" width="7.140625" style="36" customWidth="1"/>
    <col min="10" max="10" width="7.140625" customWidth="1"/>
    <col min="11" max="11" width="8.42578125" style="36" customWidth="1"/>
    <col min="12" max="13" width="8.42578125" customWidth="1"/>
    <col min="14" max="14" width="7.5703125" hidden="1" customWidth="1"/>
    <col min="15" max="15" width="3.5703125" hidden="1" customWidth="1"/>
    <col min="16" max="16" width="5.140625" hidden="1" customWidth="1"/>
    <col min="17" max="17" width="7.42578125" hidden="1" customWidth="1"/>
    <col min="18" max="18" width="3.85546875" hidden="1" customWidth="1"/>
    <col min="19" max="19" width="5.5703125" hidden="1" customWidth="1"/>
  </cols>
  <sheetData>
    <row r="1" spans="1:20" ht="15.75" x14ac:dyDescent="0.25">
      <c r="A1" s="198" t="s">
        <v>131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  <c r="O1" s="187"/>
      <c r="P1" s="187"/>
      <c r="Q1" s="187"/>
      <c r="R1" s="187"/>
      <c r="S1" s="187"/>
      <c r="T1" s="188"/>
    </row>
    <row r="2" spans="1:20" ht="15.75" x14ac:dyDescent="0.25">
      <c r="A2" s="201" t="s">
        <v>132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  <c r="O2" s="147"/>
      <c r="P2" s="147"/>
      <c r="Q2" s="147"/>
      <c r="R2" s="147"/>
      <c r="S2" s="147"/>
      <c r="T2" s="170"/>
    </row>
    <row r="3" spans="1:20" ht="15" thickBot="1" x14ac:dyDescent="0.25">
      <c r="A3" s="204" t="s">
        <v>127</v>
      </c>
      <c r="B3" s="205"/>
      <c r="C3" s="205"/>
      <c r="D3" s="205"/>
      <c r="E3" s="231"/>
      <c r="F3" s="231"/>
      <c r="G3" s="231"/>
      <c r="H3" s="231"/>
      <c r="I3" s="231"/>
      <c r="J3" s="231"/>
      <c r="K3" s="231"/>
      <c r="L3" s="231"/>
      <c r="M3" s="231"/>
      <c r="N3" s="232"/>
      <c r="O3" s="147"/>
      <c r="P3" s="147"/>
      <c r="Q3" s="147"/>
      <c r="R3" s="147"/>
      <c r="S3" s="147"/>
      <c r="T3" s="170"/>
    </row>
    <row r="4" spans="1:20" ht="51.95" customHeight="1" thickBot="1" x14ac:dyDescent="0.25">
      <c r="A4" s="207" t="s">
        <v>128</v>
      </c>
      <c r="B4" s="207"/>
      <c r="C4" s="207"/>
      <c r="D4" s="135" t="s">
        <v>129</v>
      </c>
      <c r="E4" s="208" t="s">
        <v>130</v>
      </c>
      <c r="F4" s="208"/>
      <c r="G4" s="208"/>
      <c r="H4" s="208"/>
      <c r="I4" s="208"/>
      <c r="J4" s="208"/>
      <c r="K4" s="208"/>
      <c r="L4" s="208"/>
      <c r="M4" s="208"/>
      <c r="N4" s="208"/>
      <c r="O4" s="157"/>
      <c r="P4" s="157"/>
      <c r="Q4" s="157"/>
      <c r="R4" s="157"/>
      <c r="S4" s="157"/>
      <c r="T4" s="158"/>
    </row>
    <row r="5" spans="1:20" ht="14.25" customHeight="1" x14ac:dyDescent="0.2">
      <c r="A5" s="247" t="s">
        <v>124</v>
      </c>
      <c r="B5" s="209" t="s">
        <v>125</v>
      </c>
      <c r="C5" s="226" t="s">
        <v>126</v>
      </c>
      <c r="D5" s="233" t="s">
        <v>15</v>
      </c>
      <c r="E5" s="236" t="s">
        <v>11</v>
      </c>
      <c r="F5" s="236" t="s">
        <v>8</v>
      </c>
      <c r="G5" s="236" t="s">
        <v>9</v>
      </c>
      <c r="H5" s="238" t="s">
        <v>10</v>
      </c>
      <c r="I5" s="240" t="s">
        <v>31</v>
      </c>
      <c r="J5" s="227" t="s">
        <v>6</v>
      </c>
      <c r="K5" s="239" t="s">
        <v>1</v>
      </c>
      <c r="L5" s="241" t="s">
        <v>0</v>
      </c>
      <c r="M5" s="242"/>
      <c r="N5" s="242"/>
      <c r="O5" s="242"/>
      <c r="P5" s="242"/>
      <c r="Q5" s="242"/>
      <c r="R5" s="242"/>
      <c r="S5" s="242"/>
      <c r="T5" s="243"/>
    </row>
    <row r="6" spans="1:20" ht="14.25" customHeight="1" x14ac:dyDescent="0.2">
      <c r="A6" s="247"/>
      <c r="B6" s="209"/>
      <c r="C6" s="227"/>
      <c r="D6" s="234"/>
      <c r="E6" s="236"/>
      <c r="F6" s="236"/>
      <c r="G6" s="236"/>
      <c r="H6" s="238"/>
      <c r="I6" s="223"/>
      <c r="J6" s="227"/>
      <c r="K6" s="239"/>
      <c r="L6" s="105" t="s">
        <v>7</v>
      </c>
      <c r="M6" s="106"/>
      <c r="N6" s="106"/>
      <c r="O6" s="2"/>
      <c r="P6" s="2"/>
      <c r="Q6" s="2"/>
      <c r="R6" s="2"/>
      <c r="S6" s="2"/>
      <c r="T6" s="244" t="s">
        <v>13</v>
      </c>
    </row>
    <row r="7" spans="1:20" ht="14.25" customHeight="1" thickBot="1" x14ac:dyDescent="0.25">
      <c r="A7" s="247"/>
      <c r="B7" s="209"/>
      <c r="C7" s="227"/>
      <c r="D7" s="235"/>
      <c r="E7" s="236"/>
      <c r="F7" s="236"/>
      <c r="G7" s="236"/>
      <c r="H7" s="238"/>
      <c r="I7" s="223"/>
      <c r="J7" s="227"/>
      <c r="K7" s="239"/>
      <c r="L7" s="237" t="s">
        <v>12</v>
      </c>
      <c r="M7" s="237" t="s">
        <v>3</v>
      </c>
      <c r="N7" s="229" t="s">
        <v>13</v>
      </c>
      <c r="O7" s="2"/>
      <c r="P7" s="2"/>
      <c r="Q7" s="2"/>
      <c r="R7" s="2"/>
      <c r="S7" s="2"/>
      <c r="T7" s="245"/>
    </row>
    <row r="8" spans="1:20" ht="14.25" customHeight="1" x14ac:dyDescent="0.2">
      <c r="A8" s="247"/>
      <c r="B8" s="209"/>
      <c r="C8" s="246"/>
      <c r="D8" s="159" t="s">
        <v>29</v>
      </c>
      <c r="E8" s="136"/>
      <c r="F8" s="136"/>
      <c r="G8" s="136"/>
      <c r="H8" s="48"/>
      <c r="I8" s="137"/>
      <c r="J8" s="227"/>
      <c r="K8" s="239"/>
      <c r="L8" s="227"/>
      <c r="M8" s="227"/>
      <c r="N8" s="230"/>
      <c r="O8" s="2"/>
      <c r="P8" s="2"/>
      <c r="Q8" s="2"/>
      <c r="R8" s="2"/>
      <c r="S8" s="2"/>
      <c r="T8" s="64"/>
    </row>
    <row r="9" spans="1:20" ht="14.25" customHeight="1" x14ac:dyDescent="0.2">
      <c r="A9" s="220" t="s">
        <v>231</v>
      </c>
      <c r="B9" s="107"/>
      <c r="C9" s="125"/>
      <c r="D9" s="111" t="s">
        <v>34</v>
      </c>
      <c r="E9" s="34"/>
      <c r="F9" s="34"/>
      <c r="G9" s="34"/>
      <c r="H9" s="42"/>
      <c r="I9" s="34"/>
      <c r="J9" s="11"/>
      <c r="K9" s="34"/>
      <c r="L9" s="43"/>
      <c r="M9" s="43"/>
      <c r="N9" s="43"/>
      <c r="O9" s="2"/>
      <c r="P9" s="2"/>
      <c r="Q9" s="2"/>
      <c r="R9" s="2"/>
      <c r="S9" s="2"/>
      <c r="T9" s="64"/>
    </row>
    <row r="10" spans="1:20" ht="14.25" customHeight="1" x14ac:dyDescent="0.2">
      <c r="A10" s="220"/>
      <c r="B10" s="107"/>
      <c r="C10" s="125"/>
      <c r="D10" s="112" t="s">
        <v>23</v>
      </c>
      <c r="E10" s="37"/>
      <c r="F10" s="37"/>
      <c r="G10" s="37"/>
      <c r="H10" s="15"/>
      <c r="I10" s="37"/>
      <c r="J10" s="67">
        <f>K10</f>
        <v>7</v>
      </c>
      <c r="K10" s="67">
        <f>K11+K17</f>
        <v>7</v>
      </c>
      <c r="L10" s="49"/>
      <c r="M10" s="49"/>
      <c r="N10" s="34">
        <v>20</v>
      </c>
      <c r="O10" s="2"/>
      <c r="P10" s="2"/>
      <c r="Q10" s="2"/>
      <c r="R10" s="2"/>
      <c r="S10" s="2"/>
      <c r="T10" s="64"/>
    </row>
    <row r="11" spans="1:20" ht="14.25" customHeight="1" x14ac:dyDescent="0.2">
      <c r="A11" s="220"/>
      <c r="B11" s="107"/>
      <c r="C11" s="125"/>
      <c r="D11" s="113" t="s">
        <v>24</v>
      </c>
      <c r="E11" s="37"/>
      <c r="F11" s="37"/>
      <c r="G11" s="37"/>
      <c r="H11" s="15"/>
      <c r="I11" s="37"/>
      <c r="J11" s="133"/>
      <c r="K11" s="69">
        <f>SUM(K12:K16)</f>
        <v>4.2</v>
      </c>
      <c r="L11" s="49"/>
      <c r="M11" s="49"/>
      <c r="N11" s="34">
        <v>20</v>
      </c>
      <c r="O11" s="2"/>
      <c r="P11" s="2"/>
      <c r="Q11" s="2"/>
      <c r="R11" s="2"/>
      <c r="S11" s="2"/>
      <c r="T11" s="64">
        <v>20</v>
      </c>
    </row>
    <row r="12" spans="1:20" ht="14.25" customHeight="1" x14ac:dyDescent="0.2">
      <c r="A12" s="220"/>
      <c r="B12" s="130" t="s">
        <v>133</v>
      </c>
      <c r="C12" s="125"/>
      <c r="D12" s="114" t="s">
        <v>154</v>
      </c>
      <c r="E12" s="37">
        <f>SUM(F12:I12)</f>
        <v>18</v>
      </c>
      <c r="F12" s="37">
        <v>18</v>
      </c>
      <c r="G12" s="37"/>
      <c r="H12" s="15"/>
      <c r="I12" s="37"/>
      <c r="J12" s="133"/>
      <c r="K12" s="31">
        <v>0.9</v>
      </c>
      <c r="L12" s="12" t="s">
        <v>14</v>
      </c>
      <c r="M12" s="37">
        <v>100</v>
      </c>
      <c r="N12" s="34">
        <v>20</v>
      </c>
      <c r="O12" s="2"/>
      <c r="P12" s="2"/>
      <c r="Q12" s="2"/>
      <c r="R12" s="2"/>
      <c r="S12" s="2"/>
      <c r="T12" s="64">
        <v>20</v>
      </c>
    </row>
    <row r="13" spans="1:20" ht="14.25" customHeight="1" x14ac:dyDescent="0.2">
      <c r="A13" s="220"/>
      <c r="B13" s="130" t="s">
        <v>133</v>
      </c>
      <c r="C13" s="125"/>
      <c r="D13" s="114" t="s">
        <v>155</v>
      </c>
      <c r="E13" s="37">
        <f t="shared" ref="E13:E16" si="0">SUM(F13:I13)</f>
        <v>18</v>
      </c>
      <c r="F13" s="37">
        <v>18</v>
      </c>
      <c r="G13" s="37"/>
      <c r="H13" s="15"/>
      <c r="I13" s="37"/>
      <c r="J13" s="133"/>
      <c r="K13" s="31">
        <v>0.9</v>
      </c>
      <c r="L13" s="12" t="s">
        <v>14</v>
      </c>
      <c r="M13" s="37">
        <v>100</v>
      </c>
      <c r="N13" s="34">
        <v>20</v>
      </c>
      <c r="O13" s="2"/>
      <c r="P13" s="2"/>
      <c r="Q13" s="2"/>
      <c r="R13" s="2"/>
      <c r="S13" s="2"/>
      <c r="T13" s="64">
        <v>20</v>
      </c>
    </row>
    <row r="14" spans="1:20" ht="14.25" customHeight="1" x14ac:dyDescent="0.2">
      <c r="A14" s="220"/>
      <c r="B14" s="130" t="s">
        <v>133</v>
      </c>
      <c r="C14" s="125"/>
      <c r="D14" s="114" t="s">
        <v>226</v>
      </c>
      <c r="E14" s="37">
        <f t="shared" si="0"/>
        <v>20</v>
      </c>
      <c r="F14" s="37">
        <v>10</v>
      </c>
      <c r="G14" s="37">
        <v>10</v>
      </c>
      <c r="H14" s="15"/>
      <c r="I14" s="37"/>
      <c r="J14" s="133"/>
      <c r="K14" s="31">
        <v>1.2</v>
      </c>
      <c r="L14" s="12" t="s">
        <v>14</v>
      </c>
      <c r="M14" s="37">
        <v>100</v>
      </c>
      <c r="N14" s="34"/>
      <c r="O14" s="2"/>
      <c r="P14" s="2"/>
      <c r="Q14" s="2"/>
      <c r="R14" s="2"/>
      <c r="S14" s="2"/>
      <c r="T14" s="64">
        <v>20</v>
      </c>
    </row>
    <row r="15" spans="1:20" ht="14.25" customHeight="1" x14ac:dyDescent="0.2">
      <c r="A15" s="220"/>
      <c r="B15" s="107" t="s">
        <v>134</v>
      </c>
      <c r="C15" s="125"/>
      <c r="D15" s="114" t="s">
        <v>156</v>
      </c>
      <c r="E15" s="37">
        <f t="shared" si="0"/>
        <v>14</v>
      </c>
      <c r="F15" s="37">
        <v>14</v>
      </c>
      <c r="G15" s="37"/>
      <c r="H15" s="15"/>
      <c r="I15" s="37"/>
      <c r="J15" s="133"/>
      <c r="K15" s="31">
        <v>0.7</v>
      </c>
      <c r="L15" s="12" t="s">
        <v>14</v>
      </c>
      <c r="M15" s="37">
        <v>100</v>
      </c>
      <c r="N15" s="34"/>
      <c r="O15" s="2"/>
      <c r="P15" s="2"/>
      <c r="Q15" s="2"/>
      <c r="R15" s="2"/>
      <c r="S15" s="2"/>
      <c r="T15" s="64">
        <v>20</v>
      </c>
    </row>
    <row r="16" spans="1:20" ht="25.5" x14ac:dyDescent="0.2">
      <c r="A16" s="220"/>
      <c r="B16" s="107" t="s">
        <v>134</v>
      </c>
      <c r="C16" s="126" t="s">
        <v>26</v>
      </c>
      <c r="D16" s="114" t="s">
        <v>157</v>
      </c>
      <c r="E16" s="37">
        <f t="shared" si="0"/>
        <v>10</v>
      </c>
      <c r="F16" s="37"/>
      <c r="G16" s="37">
        <v>10</v>
      </c>
      <c r="H16" s="15"/>
      <c r="I16" s="37"/>
      <c r="J16" s="133"/>
      <c r="K16" s="31">
        <v>0.5</v>
      </c>
      <c r="L16" s="12" t="s">
        <v>14</v>
      </c>
      <c r="M16" s="37">
        <v>100</v>
      </c>
      <c r="N16" s="34"/>
      <c r="O16" s="2"/>
      <c r="P16" s="2"/>
      <c r="Q16" s="2"/>
      <c r="R16" s="2"/>
      <c r="S16" s="2"/>
      <c r="T16" s="64"/>
    </row>
    <row r="17" spans="1:20" x14ac:dyDescent="0.2">
      <c r="A17" s="220"/>
      <c r="B17" s="107"/>
      <c r="C17" s="126"/>
      <c r="D17" s="113" t="s">
        <v>25</v>
      </c>
      <c r="E17" s="37"/>
      <c r="F17" s="37"/>
      <c r="G17" s="37"/>
      <c r="H17" s="15"/>
      <c r="I17" s="37"/>
      <c r="J17" s="133"/>
      <c r="K17" s="69">
        <f>K20+K18+K19</f>
        <v>2.8</v>
      </c>
      <c r="L17" s="49"/>
      <c r="M17" s="49"/>
      <c r="N17" s="34">
        <v>20</v>
      </c>
      <c r="O17" s="147"/>
      <c r="P17" s="147"/>
      <c r="Q17" s="147"/>
      <c r="R17" s="147"/>
      <c r="S17" s="147"/>
      <c r="T17" s="64">
        <v>20</v>
      </c>
    </row>
    <row r="18" spans="1:20" ht="14.25" customHeight="1" x14ac:dyDescent="0.2">
      <c r="A18" s="220"/>
      <c r="B18" s="107" t="s">
        <v>134</v>
      </c>
      <c r="C18" s="126" t="s">
        <v>51</v>
      </c>
      <c r="D18" s="114" t="s">
        <v>52</v>
      </c>
      <c r="E18" s="37">
        <f>SUM(F18:I18)</f>
        <v>16</v>
      </c>
      <c r="F18" s="37"/>
      <c r="G18" s="37"/>
      <c r="H18" s="15">
        <v>6</v>
      </c>
      <c r="I18" s="37">
        <v>10</v>
      </c>
      <c r="J18" s="133"/>
      <c r="K18" s="31">
        <v>0.7</v>
      </c>
      <c r="L18" s="12" t="s">
        <v>14</v>
      </c>
      <c r="M18" s="37">
        <v>100</v>
      </c>
      <c r="N18" s="34">
        <v>20</v>
      </c>
      <c r="O18" s="2"/>
      <c r="P18" s="2"/>
      <c r="Q18" s="2"/>
      <c r="R18" s="2"/>
      <c r="S18" s="2"/>
      <c r="T18" s="64">
        <v>20</v>
      </c>
    </row>
    <row r="19" spans="1:20" ht="23.45" customHeight="1" x14ac:dyDescent="0.2">
      <c r="A19" s="220"/>
      <c r="B19" s="107"/>
      <c r="C19" s="126" t="s">
        <v>51</v>
      </c>
      <c r="D19" s="114" t="s">
        <v>55</v>
      </c>
      <c r="E19" s="37"/>
      <c r="F19" s="37"/>
      <c r="G19" s="37"/>
      <c r="H19" s="15"/>
      <c r="I19" s="37"/>
      <c r="J19" s="133"/>
      <c r="K19" s="31">
        <v>1</v>
      </c>
      <c r="L19" s="12" t="s">
        <v>14</v>
      </c>
      <c r="M19" s="37">
        <v>100</v>
      </c>
      <c r="N19" s="34">
        <v>20</v>
      </c>
      <c r="O19" s="2"/>
      <c r="P19" s="2"/>
      <c r="Q19" s="2"/>
      <c r="R19" s="2"/>
      <c r="S19" s="2"/>
      <c r="T19" s="64">
        <v>20</v>
      </c>
    </row>
    <row r="20" spans="1:20" ht="25.5" x14ac:dyDescent="0.2">
      <c r="A20" s="220"/>
      <c r="B20" s="107" t="s">
        <v>134</v>
      </c>
      <c r="C20" s="126"/>
      <c r="D20" s="160" t="s">
        <v>117</v>
      </c>
      <c r="E20" s="37">
        <f t="shared" ref="E20" si="1">SUM(F20:I20)</f>
        <v>22</v>
      </c>
      <c r="F20" s="37"/>
      <c r="G20" s="37">
        <v>8</v>
      </c>
      <c r="H20" s="15"/>
      <c r="I20" s="37">
        <v>14</v>
      </c>
      <c r="J20" s="11"/>
      <c r="K20" s="31">
        <v>1.1000000000000001</v>
      </c>
      <c r="L20" s="12" t="s">
        <v>14</v>
      </c>
      <c r="M20" s="37">
        <v>100</v>
      </c>
      <c r="N20" s="34">
        <v>20</v>
      </c>
      <c r="O20" s="2"/>
      <c r="P20" s="2"/>
      <c r="Q20" s="2"/>
      <c r="R20" s="2"/>
      <c r="S20" s="2"/>
      <c r="T20" s="64"/>
    </row>
    <row r="21" spans="1:20" ht="14.25" customHeight="1" x14ac:dyDescent="0.2">
      <c r="A21" s="220"/>
      <c r="B21" s="107"/>
      <c r="C21" s="49"/>
      <c r="D21" s="147"/>
      <c r="E21" s="169"/>
      <c r="F21" s="169"/>
      <c r="G21" s="169"/>
      <c r="H21" s="147"/>
      <c r="I21" s="169"/>
      <c r="J21" s="147"/>
      <c r="K21" s="169"/>
      <c r="L21" s="147"/>
      <c r="M21" s="147"/>
      <c r="N21" s="147"/>
      <c r="O21" s="2"/>
      <c r="P21" s="2"/>
      <c r="Q21" s="2"/>
      <c r="R21" s="2"/>
      <c r="S21" s="2"/>
      <c r="T21" s="64"/>
    </row>
    <row r="22" spans="1:20" ht="14.25" customHeight="1" x14ac:dyDescent="0.2">
      <c r="A22" s="220"/>
      <c r="B22" s="107"/>
      <c r="C22" s="125"/>
      <c r="D22" s="115" t="s">
        <v>116</v>
      </c>
      <c r="E22" s="37"/>
      <c r="F22" s="37"/>
      <c r="G22" s="37"/>
      <c r="H22" s="16"/>
      <c r="I22" s="37"/>
      <c r="J22" s="11"/>
      <c r="K22" s="34"/>
      <c r="L22" s="37"/>
      <c r="M22" s="37"/>
      <c r="N22" s="34"/>
      <c r="O22" s="2"/>
      <c r="P22" s="2"/>
      <c r="Q22" s="2"/>
      <c r="R22" s="2"/>
      <c r="S22" s="2"/>
      <c r="T22" s="64"/>
    </row>
    <row r="23" spans="1:20" ht="14.25" customHeight="1" x14ac:dyDescent="0.2">
      <c r="A23" s="220"/>
      <c r="B23" s="107"/>
      <c r="C23" s="125"/>
      <c r="D23" s="115" t="s">
        <v>26</v>
      </c>
      <c r="E23" s="37"/>
      <c r="F23" s="37"/>
      <c r="G23" s="37"/>
      <c r="H23" s="15"/>
      <c r="I23" s="37"/>
      <c r="J23" s="28">
        <f>K23</f>
        <v>7</v>
      </c>
      <c r="K23" s="33">
        <f>K24+K31</f>
        <v>7</v>
      </c>
      <c r="L23" s="12"/>
      <c r="M23" s="37"/>
      <c r="N23" s="34">
        <v>20</v>
      </c>
      <c r="O23" s="2"/>
      <c r="P23" s="2"/>
      <c r="Q23" s="2"/>
      <c r="R23" s="2"/>
      <c r="S23" s="2"/>
      <c r="T23" s="64"/>
    </row>
    <row r="24" spans="1:20" ht="14.25" customHeight="1" x14ac:dyDescent="0.2">
      <c r="A24" s="220"/>
      <c r="B24" s="107"/>
      <c r="C24" s="125"/>
      <c r="D24" s="113" t="s">
        <v>27</v>
      </c>
      <c r="E24" s="37"/>
      <c r="F24" s="34"/>
      <c r="G24" s="34"/>
      <c r="H24" s="17"/>
      <c r="I24" s="34"/>
      <c r="J24" s="133"/>
      <c r="K24" s="69">
        <f>SUM(K25:K30)</f>
        <v>4.2</v>
      </c>
      <c r="L24" s="12"/>
      <c r="M24" s="37"/>
      <c r="N24" s="34">
        <v>20</v>
      </c>
      <c r="O24" s="2"/>
      <c r="P24" s="2"/>
      <c r="Q24" s="2"/>
      <c r="R24" s="2"/>
      <c r="S24" s="2"/>
      <c r="T24" s="64">
        <v>20</v>
      </c>
    </row>
    <row r="25" spans="1:20" ht="14.25" customHeight="1" x14ac:dyDescent="0.2">
      <c r="A25" s="220"/>
      <c r="B25" s="107" t="s">
        <v>134</v>
      </c>
      <c r="C25" s="125"/>
      <c r="D25" s="114" t="s">
        <v>158</v>
      </c>
      <c r="E25" s="37">
        <f t="shared" ref="E25:E30" si="2">SUM(F25:I25)</f>
        <v>20</v>
      </c>
      <c r="F25" s="37"/>
      <c r="G25" s="37">
        <v>10</v>
      </c>
      <c r="H25" s="15">
        <v>10</v>
      </c>
      <c r="I25" s="37"/>
      <c r="J25" s="133"/>
      <c r="K25" s="31">
        <v>0.8</v>
      </c>
      <c r="L25" s="12" t="s">
        <v>14</v>
      </c>
      <c r="M25" s="37">
        <v>100</v>
      </c>
      <c r="N25" s="34">
        <v>20</v>
      </c>
      <c r="O25" s="2"/>
      <c r="P25" s="2"/>
      <c r="Q25" s="2"/>
      <c r="R25" s="2"/>
      <c r="S25" s="2"/>
      <c r="T25" s="64">
        <v>20</v>
      </c>
    </row>
    <row r="26" spans="1:20" ht="14.25" customHeight="1" x14ac:dyDescent="0.2">
      <c r="A26" s="220"/>
      <c r="B26" s="107" t="s">
        <v>134</v>
      </c>
      <c r="C26" s="125"/>
      <c r="D26" s="114" t="s">
        <v>159</v>
      </c>
      <c r="E26" s="37">
        <f t="shared" si="2"/>
        <v>20</v>
      </c>
      <c r="F26" s="37"/>
      <c r="G26" s="37">
        <v>20</v>
      </c>
      <c r="H26" s="15"/>
      <c r="I26" s="37"/>
      <c r="J26" s="133"/>
      <c r="K26" s="31">
        <v>0.8</v>
      </c>
      <c r="L26" s="12" t="s">
        <v>14</v>
      </c>
      <c r="M26" s="37">
        <v>100</v>
      </c>
      <c r="N26" s="34">
        <v>20</v>
      </c>
      <c r="O26" s="2"/>
      <c r="P26" s="2"/>
      <c r="Q26" s="2"/>
      <c r="R26" s="2"/>
      <c r="S26" s="2"/>
      <c r="T26" s="64">
        <v>20</v>
      </c>
    </row>
    <row r="27" spans="1:20" ht="14.25" customHeight="1" x14ac:dyDescent="0.2">
      <c r="A27" s="220"/>
      <c r="B27" s="107" t="s">
        <v>134</v>
      </c>
      <c r="C27" s="125"/>
      <c r="D27" s="114" t="s">
        <v>196</v>
      </c>
      <c r="E27" s="37">
        <f t="shared" si="2"/>
        <v>20</v>
      </c>
      <c r="F27" s="37"/>
      <c r="G27" s="37">
        <v>20</v>
      </c>
      <c r="H27" s="15"/>
      <c r="I27" s="37"/>
      <c r="J27" s="133"/>
      <c r="K27" s="31">
        <v>0.9</v>
      </c>
      <c r="L27" s="12" t="s">
        <v>14</v>
      </c>
      <c r="M27" s="37">
        <v>100</v>
      </c>
      <c r="N27" s="34"/>
      <c r="O27" s="2"/>
      <c r="P27" s="2"/>
      <c r="Q27" s="2"/>
      <c r="R27" s="2"/>
      <c r="S27" s="2"/>
      <c r="T27" s="64">
        <v>20</v>
      </c>
    </row>
    <row r="28" spans="1:20" ht="14.25" customHeight="1" x14ac:dyDescent="0.2">
      <c r="A28" s="220"/>
      <c r="B28" s="107" t="s">
        <v>134</v>
      </c>
      <c r="C28" s="161"/>
      <c r="D28" s="114" t="s">
        <v>160</v>
      </c>
      <c r="E28" s="37">
        <f t="shared" si="2"/>
        <v>16</v>
      </c>
      <c r="F28" s="37"/>
      <c r="G28" s="37">
        <v>16</v>
      </c>
      <c r="H28" s="15"/>
      <c r="I28" s="37"/>
      <c r="J28" s="133"/>
      <c r="K28" s="31">
        <v>0.6</v>
      </c>
      <c r="L28" s="12" t="s">
        <v>14</v>
      </c>
      <c r="M28" s="37">
        <v>100</v>
      </c>
      <c r="N28" s="34"/>
      <c r="O28" s="2"/>
      <c r="P28" s="2"/>
      <c r="Q28" s="2"/>
      <c r="R28" s="2"/>
      <c r="S28" s="2"/>
      <c r="T28" s="64">
        <v>20</v>
      </c>
    </row>
    <row r="29" spans="1:20" ht="14.25" customHeight="1" x14ac:dyDescent="0.2">
      <c r="A29" s="220"/>
      <c r="B29" s="107" t="s">
        <v>134</v>
      </c>
      <c r="C29" s="126"/>
      <c r="D29" s="114" t="s">
        <v>161</v>
      </c>
      <c r="E29" s="37">
        <f t="shared" si="2"/>
        <v>14</v>
      </c>
      <c r="F29" s="37">
        <v>14</v>
      </c>
      <c r="G29" s="37"/>
      <c r="H29" s="15"/>
      <c r="I29" s="37"/>
      <c r="J29" s="133"/>
      <c r="K29" s="31">
        <v>0.6</v>
      </c>
      <c r="L29" s="12" t="s">
        <v>14</v>
      </c>
      <c r="M29" s="37">
        <v>100</v>
      </c>
      <c r="N29" s="34"/>
      <c r="O29" s="2"/>
      <c r="P29" s="2"/>
      <c r="Q29" s="2"/>
      <c r="R29" s="2"/>
      <c r="S29" s="2"/>
      <c r="T29" s="64">
        <v>20</v>
      </c>
    </row>
    <row r="30" spans="1:20" ht="25.5" x14ac:dyDescent="0.2">
      <c r="A30" s="220"/>
      <c r="B30" s="107" t="s">
        <v>134</v>
      </c>
      <c r="C30" s="126" t="s">
        <v>23</v>
      </c>
      <c r="D30" s="114" t="s">
        <v>157</v>
      </c>
      <c r="E30" s="37">
        <f t="shared" si="2"/>
        <v>10</v>
      </c>
      <c r="F30" s="37"/>
      <c r="G30" s="37">
        <v>10</v>
      </c>
      <c r="H30" s="15"/>
      <c r="I30" s="37"/>
      <c r="J30" s="133"/>
      <c r="K30" s="31">
        <v>0.5</v>
      </c>
      <c r="L30" s="12" t="s">
        <v>14</v>
      </c>
      <c r="M30" s="37">
        <v>100</v>
      </c>
      <c r="N30" s="34"/>
      <c r="O30" s="2"/>
      <c r="P30" s="2"/>
      <c r="Q30" s="2"/>
      <c r="R30" s="2"/>
      <c r="S30" s="2"/>
      <c r="T30" s="64"/>
    </row>
    <row r="31" spans="1:20" ht="14.25" customHeight="1" x14ac:dyDescent="0.2">
      <c r="A31" s="220"/>
      <c r="B31" s="107"/>
      <c r="C31" s="126"/>
      <c r="D31" s="113" t="s">
        <v>28</v>
      </c>
      <c r="E31" s="37"/>
      <c r="F31" s="37"/>
      <c r="G31" s="37"/>
      <c r="H31" s="15"/>
      <c r="I31" s="37"/>
      <c r="J31" s="133"/>
      <c r="K31" s="69">
        <f>SUM(K32:K34)</f>
        <v>2.8</v>
      </c>
      <c r="L31" s="12"/>
      <c r="M31" s="37"/>
      <c r="N31" s="34">
        <v>20</v>
      </c>
      <c r="O31" s="2"/>
      <c r="P31" s="2"/>
      <c r="Q31" s="2"/>
      <c r="R31" s="2"/>
      <c r="S31" s="2"/>
      <c r="T31" s="64">
        <v>20</v>
      </c>
    </row>
    <row r="32" spans="1:20" ht="25.5" x14ac:dyDescent="0.2">
      <c r="A32" s="220"/>
      <c r="B32" s="107" t="s">
        <v>134</v>
      </c>
      <c r="C32" s="126" t="s">
        <v>51</v>
      </c>
      <c r="D32" s="114" t="s">
        <v>52</v>
      </c>
      <c r="E32" s="37">
        <f>SUM(F32:I32)</f>
        <v>16</v>
      </c>
      <c r="F32" s="37"/>
      <c r="G32" s="37"/>
      <c r="H32" s="15">
        <v>6</v>
      </c>
      <c r="I32" s="37">
        <v>10</v>
      </c>
      <c r="J32" s="133"/>
      <c r="K32" s="31">
        <v>0.7</v>
      </c>
      <c r="L32" s="12" t="s">
        <v>14</v>
      </c>
      <c r="M32" s="37">
        <v>100</v>
      </c>
      <c r="N32" s="34"/>
      <c r="O32" s="147"/>
      <c r="P32" s="147"/>
      <c r="Q32" s="147"/>
      <c r="R32" s="147"/>
      <c r="S32" s="147"/>
      <c r="T32" s="64">
        <v>20</v>
      </c>
    </row>
    <row r="33" spans="1:20" ht="14.25" customHeight="1" x14ac:dyDescent="0.2">
      <c r="A33" s="220"/>
      <c r="B33" s="49"/>
      <c r="C33" s="126" t="s">
        <v>51</v>
      </c>
      <c r="D33" s="114" t="s">
        <v>55</v>
      </c>
      <c r="E33" s="37"/>
      <c r="F33" s="37"/>
      <c r="G33" s="37"/>
      <c r="H33" s="15"/>
      <c r="I33" s="37"/>
      <c r="J33" s="133"/>
      <c r="K33" s="31">
        <v>1</v>
      </c>
      <c r="L33" s="12" t="s">
        <v>14</v>
      </c>
      <c r="M33" s="37">
        <v>100</v>
      </c>
      <c r="N33" s="34"/>
      <c r="O33" s="2"/>
      <c r="P33" s="2"/>
      <c r="Q33" s="2"/>
      <c r="R33" s="2"/>
      <c r="S33" s="2"/>
      <c r="T33" s="6"/>
    </row>
    <row r="34" spans="1:20" s="10" customFormat="1" ht="14.1" customHeight="1" x14ac:dyDescent="0.2">
      <c r="A34" s="220"/>
      <c r="B34" s="107" t="s">
        <v>134</v>
      </c>
      <c r="C34" s="126"/>
      <c r="D34" s="162" t="s">
        <v>118</v>
      </c>
      <c r="E34" s="37">
        <f t="shared" ref="E34" si="3">SUM(F34:I34)</f>
        <v>22</v>
      </c>
      <c r="F34" s="37"/>
      <c r="G34" s="37">
        <v>8</v>
      </c>
      <c r="H34" s="15"/>
      <c r="I34" s="37">
        <v>14</v>
      </c>
      <c r="J34" s="133"/>
      <c r="K34" s="31">
        <v>1.1000000000000001</v>
      </c>
      <c r="L34" s="12" t="s">
        <v>14</v>
      </c>
      <c r="M34" s="37">
        <v>100</v>
      </c>
      <c r="N34" s="34"/>
      <c r="O34" s="2"/>
      <c r="P34" s="2"/>
      <c r="Q34" s="2"/>
      <c r="R34" s="2"/>
      <c r="S34" s="2"/>
      <c r="T34" s="6"/>
    </row>
    <row r="35" spans="1:20" ht="14.1" customHeight="1" x14ac:dyDescent="0.2">
      <c r="A35" s="220"/>
      <c r="B35" s="49"/>
      <c r="C35" s="49"/>
      <c r="D35" s="147"/>
      <c r="E35" s="169"/>
      <c r="F35" s="169"/>
      <c r="G35" s="169"/>
      <c r="H35" s="147"/>
      <c r="I35" s="169"/>
      <c r="J35" s="147"/>
      <c r="K35" s="169"/>
      <c r="L35" s="147"/>
      <c r="M35" s="147"/>
      <c r="N35" s="147"/>
      <c r="O35" s="2"/>
      <c r="P35" s="2"/>
      <c r="Q35" s="2"/>
      <c r="R35" s="2"/>
      <c r="S35" s="2"/>
      <c r="T35" s="64"/>
    </row>
    <row r="36" spans="1:20" ht="14.1" customHeight="1" x14ac:dyDescent="0.2">
      <c r="A36" s="220"/>
      <c r="B36" s="49"/>
      <c r="C36" s="107"/>
      <c r="D36" s="116" t="s">
        <v>40</v>
      </c>
      <c r="E36" s="37"/>
      <c r="F36" s="37"/>
      <c r="G36" s="37"/>
      <c r="H36" s="15"/>
      <c r="I36" s="37"/>
      <c r="J36" s="133"/>
      <c r="K36" s="34"/>
      <c r="L36" s="133"/>
      <c r="M36" s="133"/>
      <c r="N36" s="43"/>
      <c r="O36" s="2"/>
      <c r="P36" s="2"/>
      <c r="Q36" s="2"/>
      <c r="R36" s="2"/>
      <c r="S36" s="2"/>
      <c r="T36" s="64"/>
    </row>
    <row r="37" spans="1:20" ht="14.1" customHeight="1" x14ac:dyDescent="0.2">
      <c r="A37" s="220"/>
      <c r="B37" s="49"/>
      <c r="C37" s="107"/>
      <c r="D37" s="117" t="s">
        <v>49</v>
      </c>
      <c r="E37" s="37"/>
      <c r="F37" s="37"/>
      <c r="G37" s="37"/>
      <c r="H37" s="15"/>
      <c r="I37" s="37"/>
      <c r="J37" s="70">
        <f>K37</f>
        <v>8</v>
      </c>
      <c r="K37" s="71">
        <f>K38+K50</f>
        <v>8</v>
      </c>
      <c r="L37" s="133"/>
      <c r="M37" s="133"/>
      <c r="N37" s="43"/>
      <c r="O37" s="2"/>
      <c r="P37" s="2"/>
      <c r="Q37" s="2"/>
      <c r="R37" s="2"/>
      <c r="S37" s="2"/>
      <c r="T37" s="64"/>
    </row>
    <row r="38" spans="1:20" ht="14.1" customHeight="1" x14ac:dyDescent="0.2">
      <c r="A38" s="220"/>
      <c r="B38" s="49"/>
      <c r="C38" s="127"/>
      <c r="D38" s="113" t="s">
        <v>44</v>
      </c>
      <c r="E38" s="37"/>
      <c r="F38" s="14"/>
      <c r="G38" s="14"/>
      <c r="H38" s="18"/>
      <c r="I38" s="14"/>
      <c r="J38" s="14"/>
      <c r="K38" s="69">
        <f>SUM(K40:K49)</f>
        <v>4.8</v>
      </c>
      <c r="L38" s="133"/>
      <c r="M38" s="133"/>
      <c r="N38" s="43"/>
      <c r="O38" s="147"/>
      <c r="P38" s="147"/>
      <c r="Q38" s="147"/>
      <c r="R38" s="147"/>
      <c r="S38" s="147"/>
      <c r="T38" s="170"/>
    </row>
    <row r="39" spans="1:20" ht="14.1" customHeight="1" x14ac:dyDescent="0.2">
      <c r="A39" s="220"/>
      <c r="B39" s="49"/>
      <c r="C39" s="127" t="s">
        <v>46</v>
      </c>
      <c r="D39" s="120" t="s">
        <v>162</v>
      </c>
      <c r="E39" s="169"/>
      <c r="F39" s="169"/>
      <c r="G39" s="169"/>
      <c r="H39" s="15"/>
      <c r="I39" s="37"/>
      <c r="J39" s="133"/>
      <c r="K39" s="35"/>
      <c r="L39" s="147"/>
      <c r="M39" s="147"/>
      <c r="N39" s="147"/>
      <c r="O39" s="2"/>
      <c r="P39" s="2"/>
      <c r="Q39" s="2"/>
      <c r="R39" s="2"/>
      <c r="S39" s="2"/>
      <c r="T39" s="64">
        <v>20</v>
      </c>
    </row>
    <row r="40" spans="1:20" ht="14.1" customHeight="1" x14ac:dyDescent="0.2">
      <c r="A40" s="220"/>
      <c r="B40" s="49"/>
      <c r="C40" s="127"/>
      <c r="D40" s="163" t="s">
        <v>96</v>
      </c>
      <c r="E40" s="37">
        <f t="shared" ref="E40:E41" si="4">SUM(F40:I40)</f>
        <v>12</v>
      </c>
      <c r="F40" s="37"/>
      <c r="G40" s="37">
        <v>12</v>
      </c>
      <c r="H40" s="15"/>
      <c r="I40" s="37"/>
      <c r="J40" s="133"/>
      <c r="K40" s="31">
        <v>0.5</v>
      </c>
      <c r="L40" s="12" t="s">
        <v>14</v>
      </c>
      <c r="M40" s="37">
        <v>100</v>
      </c>
      <c r="N40" s="34"/>
      <c r="O40" s="2"/>
      <c r="P40" s="2"/>
      <c r="Q40" s="2"/>
      <c r="R40" s="2"/>
      <c r="S40" s="2"/>
      <c r="T40" s="64">
        <v>20</v>
      </c>
    </row>
    <row r="41" spans="1:20" x14ac:dyDescent="0.2">
      <c r="A41" s="220"/>
      <c r="B41" s="49"/>
      <c r="C41" s="127"/>
      <c r="D41" s="164" t="s">
        <v>225</v>
      </c>
      <c r="E41" s="37">
        <f t="shared" si="4"/>
        <v>14</v>
      </c>
      <c r="F41" s="14"/>
      <c r="G41" s="14">
        <v>14</v>
      </c>
      <c r="H41" s="25"/>
      <c r="I41" s="14"/>
      <c r="J41" s="25"/>
      <c r="K41" s="35">
        <v>0.8</v>
      </c>
      <c r="L41" s="12" t="s">
        <v>14</v>
      </c>
      <c r="M41" s="37">
        <v>100</v>
      </c>
      <c r="N41" s="34"/>
      <c r="O41" s="2"/>
      <c r="P41" s="2"/>
      <c r="Q41" s="2"/>
      <c r="R41" s="2"/>
      <c r="S41" s="2"/>
      <c r="T41" s="64">
        <v>20</v>
      </c>
    </row>
    <row r="42" spans="1:20" x14ac:dyDescent="0.2">
      <c r="A42" s="220"/>
      <c r="B42" s="49"/>
      <c r="C42" s="127"/>
      <c r="D42" s="118" t="s">
        <v>163</v>
      </c>
      <c r="E42" s="37"/>
      <c r="F42" s="14"/>
      <c r="G42" s="14"/>
      <c r="H42" s="25"/>
      <c r="I42" s="14"/>
      <c r="J42" s="25"/>
      <c r="K42" s="35">
        <v>0.8</v>
      </c>
      <c r="L42" s="12" t="s">
        <v>14</v>
      </c>
      <c r="M42" s="37">
        <v>100</v>
      </c>
      <c r="N42" s="34"/>
      <c r="O42" s="2"/>
      <c r="P42" s="2"/>
      <c r="Q42" s="2"/>
      <c r="R42" s="2"/>
      <c r="S42" s="2"/>
      <c r="T42" s="64"/>
    </row>
    <row r="43" spans="1:20" x14ac:dyDescent="0.2">
      <c r="A43" s="220"/>
      <c r="B43" s="49"/>
      <c r="C43" s="127"/>
      <c r="D43" s="119" t="s">
        <v>97</v>
      </c>
      <c r="E43" s="37">
        <f t="shared" ref="E43:E47" si="5">SUM(F43:I43)</f>
        <v>8</v>
      </c>
      <c r="F43" s="14"/>
      <c r="G43" s="14">
        <v>8</v>
      </c>
      <c r="H43" s="25"/>
      <c r="I43" s="14"/>
      <c r="J43" s="25"/>
      <c r="K43" s="94"/>
      <c r="L43" s="12"/>
      <c r="M43" s="37"/>
      <c r="N43" s="34"/>
      <c r="O43" s="2"/>
      <c r="P43" s="2"/>
      <c r="Q43" s="2"/>
      <c r="R43" s="2"/>
      <c r="S43" s="2"/>
      <c r="T43" s="64"/>
    </row>
    <row r="44" spans="1:20" x14ac:dyDescent="0.2">
      <c r="A44" s="220"/>
      <c r="B44" s="49"/>
      <c r="C44" s="127"/>
      <c r="D44" s="119" t="s">
        <v>98</v>
      </c>
      <c r="E44" s="37">
        <f t="shared" si="5"/>
        <v>10</v>
      </c>
      <c r="F44" s="14"/>
      <c r="G44" s="14">
        <v>10</v>
      </c>
      <c r="H44" s="25"/>
      <c r="I44" s="14"/>
      <c r="J44" s="25"/>
      <c r="K44" s="94"/>
      <c r="L44" s="12"/>
      <c r="M44" s="37"/>
      <c r="N44" s="34"/>
      <c r="O44" s="2"/>
      <c r="P44" s="2"/>
      <c r="Q44" s="2"/>
      <c r="R44" s="2"/>
      <c r="S44" s="2"/>
      <c r="T44" s="64">
        <v>20</v>
      </c>
    </row>
    <row r="45" spans="1:20" x14ac:dyDescent="0.2">
      <c r="A45" s="220"/>
      <c r="B45" s="49"/>
      <c r="C45" s="127"/>
      <c r="D45" s="118" t="s">
        <v>164</v>
      </c>
      <c r="E45" s="37">
        <f t="shared" si="5"/>
        <v>10</v>
      </c>
      <c r="F45" s="14"/>
      <c r="G45" s="14">
        <v>10</v>
      </c>
      <c r="H45" s="25"/>
      <c r="I45" s="14"/>
      <c r="J45" s="25"/>
      <c r="K45" s="35">
        <v>0.5</v>
      </c>
      <c r="L45" s="12" t="s">
        <v>14</v>
      </c>
      <c r="M45" s="37">
        <v>100</v>
      </c>
      <c r="N45" s="34"/>
      <c r="O45" s="2"/>
      <c r="P45" s="2"/>
      <c r="Q45" s="2"/>
      <c r="R45" s="2"/>
      <c r="S45" s="2"/>
      <c r="T45" s="64">
        <v>20</v>
      </c>
    </row>
    <row r="46" spans="1:20" x14ac:dyDescent="0.2">
      <c r="A46" s="220"/>
      <c r="B46" s="49"/>
      <c r="C46" s="127" t="s">
        <v>46</v>
      </c>
      <c r="D46" s="118" t="s">
        <v>165</v>
      </c>
      <c r="E46" s="37">
        <f t="shared" si="5"/>
        <v>12</v>
      </c>
      <c r="F46" s="14"/>
      <c r="G46" s="14">
        <v>12</v>
      </c>
      <c r="H46" s="25"/>
      <c r="I46" s="14"/>
      <c r="J46" s="25"/>
      <c r="K46" s="35">
        <v>0.6</v>
      </c>
      <c r="L46" s="12" t="s">
        <v>14</v>
      </c>
      <c r="M46" s="37">
        <v>100</v>
      </c>
      <c r="N46" s="34"/>
      <c r="O46" s="49"/>
      <c r="P46" s="49"/>
      <c r="Q46" s="49"/>
      <c r="R46" s="49"/>
      <c r="S46" s="49"/>
      <c r="T46" s="64">
        <v>20</v>
      </c>
    </row>
    <row r="47" spans="1:20" x14ac:dyDescent="0.2">
      <c r="A47" s="220"/>
      <c r="B47" s="49"/>
      <c r="C47" s="127" t="s">
        <v>46</v>
      </c>
      <c r="D47" s="118" t="s">
        <v>166</v>
      </c>
      <c r="E47" s="37">
        <f t="shared" si="5"/>
        <v>14</v>
      </c>
      <c r="F47" s="14"/>
      <c r="G47" s="14">
        <v>14</v>
      </c>
      <c r="H47" s="25"/>
      <c r="I47" s="14"/>
      <c r="J47" s="25"/>
      <c r="K47" s="35">
        <v>0.8</v>
      </c>
      <c r="L47" s="12" t="s">
        <v>14</v>
      </c>
      <c r="M47" s="37">
        <v>100</v>
      </c>
      <c r="N47" s="34"/>
      <c r="O47" s="2"/>
      <c r="P47" s="2"/>
      <c r="Q47" s="2"/>
      <c r="R47" s="2"/>
      <c r="S47" s="2"/>
      <c r="T47" s="64"/>
    </row>
    <row r="48" spans="1:20" ht="25.5" x14ac:dyDescent="0.2">
      <c r="A48" s="220"/>
      <c r="B48" s="49"/>
      <c r="C48" s="127" t="s">
        <v>46</v>
      </c>
      <c r="D48" s="120" t="s">
        <v>197</v>
      </c>
      <c r="E48" s="37"/>
      <c r="F48" s="14"/>
      <c r="G48" s="14"/>
      <c r="H48" s="25"/>
      <c r="I48" s="14"/>
      <c r="J48" s="25"/>
      <c r="K48" s="35"/>
      <c r="L48" s="12"/>
      <c r="M48" s="37"/>
      <c r="N48" s="34"/>
      <c r="O48" s="50"/>
      <c r="P48" s="50"/>
      <c r="Q48" s="50"/>
      <c r="R48" s="50"/>
      <c r="S48" s="50"/>
      <c r="T48" s="65">
        <v>20</v>
      </c>
    </row>
    <row r="49" spans="1:20" s="10" customFormat="1" x14ac:dyDescent="0.2">
      <c r="A49" s="220"/>
      <c r="B49" s="49"/>
      <c r="C49" s="49"/>
      <c r="D49" s="121" t="s">
        <v>56</v>
      </c>
      <c r="E49" s="37">
        <f>SUM(F49:I49)</f>
        <v>12</v>
      </c>
      <c r="F49" s="37"/>
      <c r="G49" s="37">
        <v>12</v>
      </c>
      <c r="H49" s="30"/>
      <c r="I49" s="37"/>
      <c r="J49" s="30"/>
      <c r="K49" s="31">
        <v>0.8</v>
      </c>
      <c r="L49" s="12" t="s">
        <v>14</v>
      </c>
      <c r="M49" s="37">
        <v>100</v>
      </c>
      <c r="N49" s="34"/>
      <c r="O49" s="2"/>
      <c r="P49" s="2"/>
      <c r="Q49" s="2"/>
      <c r="R49" s="2"/>
      <c r="S49" s="2"/>
      <c r="T49" s="64"/>
    </row>
    <row r="50" spans="1:20" x14ac:dyDescent="0.2">
      <c r="A50" s="220"/>
      <c r="B50" s="49"/>
      <c r="C50" s="30"/>
      <c r="D50" s="113" t="s">
        <v>45</v>
      </c>
      <c r="E50" s="37"/>
      <c r="F50" s="37"/>
      <c r="G50" s="37"/>
      <c r="H50" s="30"/>
      <c r="I50" s="37"/>
      <c r="J50" s="30"/>
      <c r="K50" s="69">
        <f>K53+K51+K52</f>
        <v>3.2</v>
      </c>
      <c r="L50" s="30"/>
      <c r="M50" s="30"/>
      <c r="N50" s="49"/>
      <c r="O50" s="147"/>
      <c r="P50" s="147"/>
      <c r="Q50" s="147"/>
      <c r="R50" s="147"/>
      <c r="S50" s="147"/>
      <c r="T50" s="65">
        <v>20</v>
      </c>
    </row>
    <row r="51" spans="1:20" ht="14.25" customHeight="1" x14ac:dyDescent="0.2">
      <c r="A51" s="220"/>
      <c r="B51" s="49"/>
      <c r="C51" s="126" t="s">
        <v>51</v>
      </c>
      <c r="D51" s="114" t="s">
        <v>52</v>
      </c>
      <c r="E51" s="37">
        <f>SUM(F51:I51)</f>
        <v>16</v>
      </c>
      <c r="F51" s="37"/>
      <c r="G51" s="37"/>
      <c r="H51" s="37">
        <v>6</v>
      </c>
      <c r="I51" s="37">
        <v>10</v>
      </c>
      <c r="J51" s="49"/>
      <c r="K51" s="35">
        <v>0.8</v>
      </c>
      <c r="L51" s="12" t="s">
        <v>14</v>
      </c>
      <c r="M51" s="37">
        <v>100</v>
      </c>
      <c r="N51" s="34"/>
      <c r="O51" s="2"/>
      <c r="P51" s="2"/>
      <c r="Q51" s="2"/>
      <c r="R51" s="2"/>
      <c r="S51" s="2"/>
      <c r="T51" s="65">
        <v>20</v>
      </c>
    </row>
    <row r="52" spans="1:20" ht="14.25" customHeight="1" x14ac:dyDescent="0.2">
      <c r="A52" s="220"/>
      <c r="B52" s="49"/>
      <c r="C52" s="126" t="s">
        <v>51</v>
      </c>
      <c r="D52" s="114" t="s">
        <v>55</v>
      </c>
      <c r="E52" s="51"/>
      <c r="F52" s="52"/>
      <c r="G52" s="52"/>
      <c r="H52" s="165"/>
      <c r="I52" s="52"/>
      <c r="J52" s="165"/>
      <c r="K52" s="54">
        <v>1</v>
      </c>
      <c r="L52" s="53" t="s">
        <v>14</v>
      </c>
      <c r="M52" s="51">
        <v>100</v>
      </c>
      <c r="N52" s="166"/>
      <c r="O52" s="2"/>
      <c r="P52" s="2"/>
      <c r="Q52" s="2"/>
      <c r="R52" s="2"/>
      <c r="S52" s="2"/>
      <c r="T52" s="65">
        <v>20</v>
      </c>
    </row>
    <row r="53" spans="1:20" ht="14.25" customHeight="1" x14ac:dyDescent="0.2">
      <c r="A53" s="220"/>
      <c r="B53" s="49"/>
      <c r="C53" s="49"/>
      <c r="D53" s="123" t="s">
        <v>195</v>
      </c>
      <c r="E53" s="37">
        <f>SUM(F53:I53)</f>
        <v>37</v>
      </c>
      <c r="F53" s="14"/>
      <c r="G53" s="14">
        <v>12</v>
      </c>
      <c r="H53" s="49"/>
      <c r="I53" s="14">
        <v>25</v>
      </c>
      <c r="J53" s="49"/>
      <c r="K53" s="35">
        <v>1.4</v>
      </c>
      <c r="L53" s="12" t="s">
        <v>14</v>
      </c>
      <c r="M53" s="37">
        <v>100</v>
      </c>
      <c r="N53" s="34"/>
      <c r="O53" s="2"/>
      <c r="P53" s="2"/>
      <c r="Q53" s="2"/>
      <c r="R53" s="2"/>
      <c r="S53" s="2"/>
      <c r="T53" s="139"/>
    </row>
    <row r="54" spans="1:20" ht="14.25" customHeight="1" x14ac:dyDescent="0.2">
      <c r="A54" s="220"/>
      <c r="B54" s="49"/>
      <c r="C54" s="49"/>
      <c r="D54" s="147"/>
      <c r="E54" s="169"/>
      <c r="F54" s="169"/>
      <c r="G54" s="169"/>
      <c r="H54" s="147"/>
      <c r="I54" s="169"/>
      <c r="J54" s="147"/>
      <c r="K54" s="169"/>
      <c r="L54" s="147"/>
      <c r="M54" s="147"/>
      <c r="N54" s="147"/>
      <c r="O54" s="2"/>
      <c r="P54" s="2"/>
      <c r="Q54" s="2"/>
      <c r="R54" s="2"/>
      <c r="S54" s="2"/>
      <c r="T54" s="64"/>
    </row>
    <row r="55" spans="1:20" ht="14.25" customHeight="1" x14ac:dyDescent="0.2">
      <c r="A55" s="220"/>
      <c r="B55" s="49"/>
      <c r="C55" s="107"/>
      <c r="D55" s="122" t="s">
        <v>42</v>
      </c>
      <c r="E55" s="37"/>
      <c r="F55" s="42"/>
      <c r="G55" s="42"/>
      <c r="H55" s="42"/>
      <c r="I55" s="11"/>
      <c r="J55" s="11"/>
      <c r="K55" s="34"/>
      <c r="L55" s="43"/>
      <c r="M55" s="43"/>
      <c r="N55" s="2"/>
      <c r="O55" s="2"/>
      <c r="P55" s="2"/>
      <c r="Q55" s="2"/>
      <c r="R55" s="2"/>
      <c r="S55" s="2"/>
      <c r="T55" s="64"/>
    </row>
    <row r="56" spans="1:20" x14ac:dyDescent="0.2">
      <c r="A56" s="220"/>
      <c r="B56" s="49"/>
      <c r="C56" s="107"/>
      <c r="D56" s="122" t="s">
        <v>46</v>
      </c>
      <c r="E56" s="37"/>
      <c r="F56" s="15"/>
      <c r="G56" s="15"/>
      <c r="H56" s="15"/>
      <c r="I56" s="45"/>
      <c r="J56" s="73">
        <f>K56</f>
        <v>7.9999999999999991</v>
      </c>
      <c r="K56" s="74">
        <f>K57+K70</f>
        <v>7.9999999999999991</v>
      </c>
      <c r="L56" s="49"/>
      <c r="M56" s="49"/>
      <c r="N56" s="49"/>
      <c r="O56" s="2"/>
      <c r="P56" s="2"/>
      <c r="Q56" s="2"/>
      <c r="R56" s="2"/>
      <c r="S56" s="2"/>
      <c r="T56" s="64"/>
    </row>
    <row r="57" spans="1:20" x14ac:dyDescent="0.2">
      <c r="A57" s="220"/>
      <c r="B57" s="49"/>
      <c r="C57" s="107"/>
      <c r="D57" s="113" t="s">
        <v>47</v>
      </c>
      <c r="E57" s="37"/>
      <c r="F57" s="15"/>
      <c r="G57" s="15"/>
      <c r="H57" s="15"/>
      <c r="I57" s="45"/>
      <c r="J57" s="133"/>
      <c r="K57" s="69">
        <f>SUM(K58:K69)</f>
        <v>4.7999999999999989</v>
      </c>
      <c r="L57" s="49"/>
      <c r="M57" s="49"/>
      <c r="N57" s="49"/>
      <c r="O57" s="147"/>
      <c r="P57" s="147"/>
      <c r="Q57" s="147"/>
      <c r="R57" s="147"/>
      <c r="S57" s="147"/>
      <c r="T57" s="170"/>
    </row>
    <row r="58" spans="1:20" x14ac:dyDescent="0.2">
      <c r="A58" s="220"/>
      <c r="B58" s="49"/>
      <c r="C58" s="127" t="s">
        <v>49</v>
      </c>
      <c r="D58" s="120" t="s">
        <v>167</v>
      </c>
      <c r="E58" s="169"/>
      <c r="F58" s="169"/>
      <c r="G58" s="169"/>
      <c r="H58" s="15"/>
      <c r="I58" s="45"/>
      <c r="J58" s="133"/>
      <c r="K58" s="31"/>
      <c r="L58" s="147"/>
      <c r="M58" s="147"/>
      <c r="N58" s="147"/>
      <c r="O58" s="50"/>
      <c r="P58" s="50"/>
      <c r="Q58" s="50"/>
      <c r="R58" s="50"/>
      <c r="S58" s="50"/>
      <c r="T58" s="65">
        <v>20</v>
      </c>
    </row>
    <row r="59" spans="1:20" x14ac:dyDescent="0.2">
      <c r="A59" s="220"/>
      <c r="B59" s="49"/>
      <c r="C59" s="127"/>
      <c r="D59" s="163" t="s">
        <v>96</v>
      </c>
      <c r="E59" s="37">
        <f t="shared" ref="E59:E60" si="6">SUM(F59:I59)</f>
        <v>12</v>
      </c>
      <c r="F59" s="37"/>
      <c r="G59" s="37">
        <v>12</v>
      </c>
      <c r="H59" s="15"/>
      <c r="I59" s="45"/>
      <c r="J59" s="133"/>
      <c r="K59" s="31">
        <v>0.6</v>
      </c>
      <c r="L59" s="12" t="s">
        <v>14</v>
      </c>
      <c r="M59" s="37">
        <v>100</v>
      </c>
      <c r="N59" s="34"/>
      <c r="O59" s="50"/>
      <c r="P59" s="50"/>
      <c r="Q59" s="50"/>
      <c r="R59" s="50"/>
      <c r="S59" s="50"/>
      <c r="T59" s="64">
        <v>20</v>
      </c>
    </row>
    <row r="60" spans="1:20" x14ac:dyDescent="0.2">
      <c r="A60" s="220"/>
      <c r="B60" s="49"/>
      <c r="C60" s="127" t="s">
        <v>49</v>
      </c>
      <c r="D60" s="118" t="s">
        <v>165</v>
      </c>
      <c r="E60" s="37">
        <f t="shared" si="6"/>
        <v>12</v>
      </c>
      <c r="F60" s="14"/>
      <c r="G60" s="14">
        <v>12</v>
      </c>
      <c r="H60" s="49"/>
      <c r="I60" s="14"/>
      <c r="J60" s="49"/>
      <c r="K60" s="35">
        <v>0.7</v>
      </c>
      <c r="L60" s="12" t="s">
        <v>14</v>
      </c>
      <c r="M60" s="37">
        <v>100</v>
      </c>
      <c r="N60" s="34"/>
      <c r="O60" s="147"/>
      <c r="P60" s="147"/>
      <c r="Q60" s="147"/>
      <c r="R60" s="147"/>
      <c r="S60" s="147"/>
      <c r="T60" s="170"/>
    </row>
    <row r="61" spans="1:20" x14ac:dyDescent="0.2">
      <c r="A61" s="220"/>
      <c r="B61" s="49"/>
      <c r="C61" s="128"/>
      <c r="D61" s="123" t="s">
        <v>168</v>
      </c>
      <c r="E61" s="169"/>
      <c r="F61" s="169"/>
      <c r="G61" s="169"/>
      <c r="H61" s="49"/>
      <c r="I61" s="14"/>
      <c r="J61" s="49"/>
      <c r="K61" s="35"/>
      <c r="L61" s="147"/>
      <c r="M61" s="147"/>
      <c r="N61" s="147"/>
      <c r="O61" s="2"/>
      <c r="P61" s="2"/>
      <c r="Q61" s="2"/>
      <c r="R61" s="2"/>
      <c r="S61" s="2"/>
      <c r="T61" s="64">
        <v>20</v>
      </c>
    </row>
    <row r="62" spans="1:20" x14ac:dyDescent="0.2">
      <c r="A62" s="220"/>
      <c r="B62" s="49"/>
      <c r="C62" s="128"/>
      <c r="D62" s="167" t="s">
        <v>99</v>
      </c>
      <c r="E62" s="37">
        <f t="shared" ref="E62:E64" si="7">SUM(F62:I62)</f>
        <v>12</v>
      </c>
      <c r="F62" s="14"/>
      <c r="G62" s="14">
        <v>12</v>
      </c>
      <c r="H62" s="49"/>
      <c r="I62" s="14"/>
      <c r="J62" s="49"/>
      <c r="K62" s="35">
        <v>0.7</v>
      </c>
      <c r="L62" s="53" t="s">
        <v>14</v>
      </c>
      <c r="M62" s="51">
        <v>100</v>
      </c>
      <c r="N62" s="166"/>
      <c r="O62" s="2"/>
      <c r="P62" s="2"/>
      <c r="Q62" s="2"/>
      <c r="R62" s="2"/>
      <c r="S62" s="2"/>
      <c r="T62" s="64">
        <v>20</v>
      </c>
    </row>
    <row r="63" spans="1:20" x14ac:dyDescent="0.2">
      <c r="A63" s="220"/>
      <c r="B63" s="49"/>
      <c r="C63" s="128"/>
      <c r="D63" s="167" t="s">
        <v>100</v>
      </c>
      <c r="E63" s="37">
        <f t="shared" si="7"/>
        <v>14</v>
      </c>
      <c r="F63" s="14"/>
      <c r="G63" s="14">
        <v>14</v>
      </c>
      <c r="H63" s="49"/>
      <c r="I63" s="14"/>
      <c r="J63" s="49"/>
      <c r="K63" s="35">
        <v>0.6</v>
      </c>
      <c r="L63" s="53" t="s">
        <v>14</v>
      </c>
      <c r="M63" s="51">
        <v>100</v>
      </c>
      <c r="N63" s="166"/>
      <c r="O63" s="2"/>
      <c r="P63" s="2"/>
      <c r="Q63" s="2"/>
      <c r="R63" s="2"/>
      <c r="S63" s="2"/>
      <c r="T63" s="64">
        <v>20</v>
      </c>
    </row>
    <row r="64" spans="1:20" x14ac:dyDescent="0.2">
      <c r="A64" s="220"/>
      <c r="B64" s="49"/>
      <c r="C64" s="127" t="s">
        <v>49</v>
      </c>
      <c r="D64" s="118" t="s">
        <v>166</v>
      </c>
      <c r="E64" s="37">
        <f t="shared" si="7"/>
        <v>14</v>
      </c>
      <c r="F64" s="14"/>
      <c r="G64" s="14">
        <v>14</v>
      </c>
      <c r="H64" s="49"/>
      <c r="I64" s="14"/>
      <c r="J64" s="49"/>
      <c r="K64" s="35">
        <v>0.5</v>
      </c>
      <c r="L64" s="12" t="s">
        <v>14</v>
      </c>
      <c r="M64" s="37">
        <v>100</v>
      </c>
      <c r="N64" s="34"/>
      <c r="O64" s="2"/>
      <c r="P64" s="2"/>
      <c r="Q64" s="2"/>
      <c r="R64" s="2"/>
      <c r="S64" s="2"/>
      <c r="T64" s="64"/>
    </row>
    <row r="65" spans="1:20" ht="25.5" x14ac:dyDescent="0.2">
      <c r="A65" s="220"/>
      <c r="B65" s="49"/>
      <c r="C65" s="127"/>
      <c r="D65" s="120" t="s">
        <v>197</v>
      </c>
      <c r="E65" s="37"/>
      <c r="F65" s="14"/>
      <c r="G65" s="14"/>
      <c r="H65" s="49"/>
      <c r="I65" s="14"/>
      <c r="J65" s="49"/>
      <c r="K65" s="35"/>
      <c r="L65" s="12"/>
      <c r="M65" s="37"/>
      <c r="N65" s="34"/>
      <c r="O65" s="50"/>
      <c r="P65" s="50"/>
      <c r="Q65" s="50"/>
      <c r="R65" s="50"/>
      <c r="S65" s="50"/>
      <c r="T65" s="65">
        <v>20</v>
      </c>
    </row>
    <row r="66" spans="1:20" s="102" customFormat="1" x14ac:dyDescent="0.2">
      <c r="A66" s="220"/>
      <c r="B66" s="49"/>
      <c r="C66" s="128"/>
      <c r="D66" s="121" t="s">
        <v>43</v>
      </c>
      <c r="E66" s="37">
        <f t="shared" ref="E66:E67" si="8">SUM(F66:I66)</f>
        <v>10</v>
      </c>
      <c r="F66" s="14"/>
      <c r="G66" s="14">
        <v>10</v>
      </c>
      <c r="H66" s="49"/>
      <c r="I66" s="14"/>
      <c r="J66" s="49"/>
      <c r="K66" s="35">
        <v>0.6</v>
      </c>
      <c r="L66" s="12" t="s">
        <v>14</v>
      </c>
      <c r="M66" s="37">
        <v>100</v>
      </c>
      <c r="N66" s="34"/>
      <c r="O66" s="50"/>
      <c r="P66" s="50"/>
      <c r="Q66" s="50"/>
      <c r="R66" s="50"/>
      <c r="S66" s="50"/>
      <c r="T66" s="65">
        <v>20</v>
      </c>
    </row>
    <row r="67" spans="1:20" x14ac:dyDescent="0.2">
      <c r="A67" s="220"/>
      <c r="B67" s="49"/>
      <c r="C67" s="127" t="s">
        <v>49</v>
      </c>
      <c r="D67" s="121" t="s">
        <v>56</v>
      </c>
      <c r="E67" s="37">
        <f t="shared" si="8"/>
        <v>12</v>
      </c>
      <c r="F67" s="14"/>
      <c r="G67" s="14">
        <v>12</v>
      </c>
      <c r="H67" s="49"/>
      <c r="I67" s="14"/>
      <c r="J67" s="49"/>
      <c r="K67" s="35">
        <v>0.5</v>
      </c>
      <c r="L67" s="12" t="s">
        <v>14</v>
      </c>
      <c r="M67" s="37">
        <v>100</v>
      </c>
      <c r="N67" s="34"/>
      <c r="O67" s="49"/>
      <c r="P67" s="49"/>
      <c r="Q67" s="49"/>
      <c r="R67" s="49"/>
      <c r="S67" s="49"/>
      <c r="T67" s="139"/>
    </row>
    <row r="68" spans="1:20" x14ac:dyDescent="0.2">
      <c r="A68" s="220"/>
      <c r="B68" s="49"/>
      <c r="C68" s="128"/>
      <c r="D68" s="120" t="s">
        <v>162</v>
      </c>
      <c r="E68" s="37"/>
      <c r="F68" s="14"/>
      <c r="G68" s="14"/>
      <c r="H68" s="49"/>
      <c r="I68" s="14"/>
      <c r="J68" s="49"/>
      <c r="K68" s="35"/>
      <c r="L68" s="147"/>
      <c r="M68" s="147"/>
      <c r="N68" s="166"/>
      <c r="O68" s="2"/>
      <c r="P68" s="2"/>
      <c r="Q68" s="2"/>
      <c r="R68" s="2"/>
      <c r="S68" s="2"/>
      <c r="T68" s="64">
        <v>20</v>
      </c>
    </row>
    <row r="69" spans="1:20" s="10" customFormat="1" x14ac:dyDescent="0.2">
      <c r="A69" s="220"/>
      <c r="B69" s="49"/>
      <c r="C69" s="128"/>
      <c r="D69" s="168" t="s">
        <v>121</v>
      </c>
      <c r="E69" s="37">
        <v>10</v>
      </c>
      <c r="F69" s="14"/>
      <c r="G69" s="14">
        <v>10</v>
      </c>
      <c r="H69" s="49"/>
      <c r="I69" s="14"/>
      <c r="J69" s="49"/>
      <c r="K69" s="35">
        <v>0.6</v>
      </c>
      <c r="L69" s="53" t="s">
        <v>14</v>
      </c>
      <c r="M69" s="51">
        <v>100</v>
      </c>
      <c r="N69" s="166"/>
      <c r="O69" s="2"/>
      <c r="P69" s="2"/>
      <c r="Q69" s="2"/>
      <c r="R69" s="2"/>
      <c r="S69" s="2"/>
      <c r="T69" s="64"/>
    </row>
    <row r="70" spans="1:20" x14ac:dyDescent="0.2">
      <c r="A70" s="220"/>
      <c r="B70" s="49"/>
      <c r="C70" s="30"/>
      <c r="D70" s="113" t="s">
        <v>48</v>
      </c>
      <c r="E70" s="37"/>
      <c r="F70" s="37"/>
      <c r="G70" s="37"/>
      <c r="H70" s="30"/>
      <c r="I70" s="37"/>
      <c r="J70" s="30"/>
      <c r="K70" s="69">
        <f>K73+K71+K72</f>
        <v>3.2</v>
      </c>
      <c r="L70" s="30"/>
      <c r="M70" s="30"/>
      <c r="N70" s="49"/>
      <c r="O70" s="2"/>
      <c r="P70" s="2"/>
      <c r="Q70" s="2"/>
      <c r="R70" s="2"/>
      <c r="S70" s="2"/>
      <c r="T70" s="64">
        <v>20</v>
      </c>
    </row>
    <row r="71" spans="1:20" x14ac:dyDescent="0.2">
      <c r="A71" s="220"/>
      <c r="B71" s="49"/>
      <c r="C71" s="126" t="s">
        <v>51</v>
      </c>
      <c r="D71" s="114" t="s">
        <v>52</v>
      </c>
      <c r="E71" s="37">
        <f>SUM(F71:I71)</f>
        <v>16</v>
      </c>
      <c r="F71" s="37"/>
      <c r="G71" s="37"/>
      <c r="H71" s="37">
        <v>6</v>
      </c>
      <c r="I71" s="37">
        <v>10</v>
      </c>
      <c r="J71" s="49"/>
      <c r="K71" s="35">
        <v>0.8</v>
      </c>
      <c r="L71" s="53" t="s">
        <v>14</v>
      </c>
      <c r="M71" s="51">
        <v>100</v>
      </c>
      <c r="N71" s="166"/>
      <c r="O71" s="2"/>
      <c r="P71" s="2"/>
      <c r="Q71" s="2"/>
      <c r="R71" s="2"/>
      <c r="S71" s="2"/>
      <c r="T71" s="64">
        <v>20</v>
      </c>
    </row>
    <row r="72" spans="1:20" x14ac:dyDescent="0.2">
      <c r="A72" s="220"/>
      <c r="B72" s="49"/>
      <c r="C72" s="126" t="s">
        <v>51</v>
      </c>
      <c r="D72" s="114" t="s">
        <v>55</v>
      </c>
      <c r="E72" s="37"/>
      <c r="F72" s="14"/>
      <c r="G72" s="14"/>
      <c r="H72" s="49"/>
      <c r="I72" s="14"/>
      <c r="J72" s="49"/>
      <c r="K72" s="35">
        <v>1</v>
      </c>
      <c r="L72" s="53" t="s">
        <v>14</v>
      </c>
      <c r="M72" s="51">
        <v>100</v>
      </c>
      <c r="N72" s="166"/>
      <c r="O72" s="2"/>
      <c r="P72" s="2"/>
      <c r="Q72" s="2"/>
      <c r="R72" s="2"/>
      <c r="S72" s="2"/>
      <c r="T72" s="64">
        <v>20</v>
      </c>
    </row>
    <row r="73" spans="1:20" x14ac:dyDescent="0.2">
      <c r="A73" s="220"/>
      <c r="B73" s="49"/>
      <c r="C73" s="128"/>
      <c r="D73" s="123" t="s">
        <v>227</v>
      </c>
      <c r="E73" s="37">
        <f t="shared" ref="E73" si="9">SUM(F73:I73)</f>
        <v>32</v>
      </c>
      <c r="F73" s="14"/>
      <c r="G73" s="14">
        <v>12</v>
      </c>
      <c r="H73" s="49"/>
      <c r="I73" s="14">
        <v>20</v>
      </c>
      <c r="J73" s="49"/>
      <c r="K73" s="35">
        <v>1.4</v>
      </c>
      <c r="L73" s="53" t="s">
        <v>14</v>
      </c>
      <c r="M73" s="51">
        <v>100</v>
      </c>
      <c r="N73" s="166"/>
      <c r="O73" s="147"/>
      <c r="P73" s="147"/>
      <c r="Q73" s="147"/>
      <c r="R73" s="147"/>
      <c r="S73" s="147"/>
      <c r="T73" s="170"/>
    </row>
    <row r="74" spans="1:20" ht="13.5" thickBot="1" x14ac:dyDescent="0.25">
      <c r="A74" s="221"/>
      <c r="B74" s="148"/>
      <c r="C74" s="148"/>
      <c r="D74" s="124"/>
      <c r="E74" s="63"/>
      <c r="F74" s="63"/>
      <c r="G74" s="63"/>
      <c r="H74" s="148"/>
      <c r="I74" s="63"/>
      <c r="J74" s="148"/>
      <c r="K74" s="63"/>
      <c r="L74" s="148"/>
      <c r="M74" s="148"/>
      <c r="N74" s="148"/>
      <c r="O74" s="171"/>
      <c r="P74" s="171"/>
      <c r="Q74" s="171"/>
      <c r="R74" s="171"/>
      <c r="S74" s="171"/>
      <c r="T74" s="172"/>
    </row>
    <row r="76" spans="1:20" x14ac:dyDescent="0.2">
      <c r="D76" s="1" t="s">
        <v>233</v>
      </c>
    </row>
    <row r="77" spans="1:20" x14ac:dyDescent="0.2">
      <c r="D77" s="1" t="s">
        <v>234</v>
      </c>
      <c r="K77" s="36">
        <f>K10+K23+K37+K56</f>
        <v>30</v>
      </c>
    </row>
  </sheetData>
  <mergeCells count="22">
    <mergeCell ref="A9:A74"/>
    <mergeCell ref="D5:D7"/>
    <mergeCell ref="E5:E7"/>
    <mergeCell ref="L7:L8"/>
    <mergeCell ref="M7:M8"/>
    <mergeCell ref="H5:H7"/>
    <mergeCell ref="J5:J8"/>
    <mergeCell ref="K5:K8"/>
    <mergeCell ref="F5:F7"/>
    <mergeCell ref="G5:G7"/>
    <mergeCell ref="I5:I7"/>
    <mergeCell ref="L5:T5"/>
    <mergeCell ref="T6:T7"/>
    <mergeCell ref="C5:C8"/>
    <mergeCell ref="A5:A8"/>
    <mergeCell ref="B5:B8"/>
    <mergeCell ref="N7:N8"/>
    <mergeCell ref="A4:C4"/>
    <mergeCell ref="E4:N4"/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65CC4-6037-4B30-A9D7-ABC0D08EDDE5}">
  <sheetPr>
    <pageSetUpPr fitToPage="1"/>
  </sheetPr>
  <dimension ref="A1:T85"/>
  <sheetViews>
    <sheetView topLeftCell="A52" workbookViewId="0">
      <selection activeCell="D84" sqref="D84:D85"/>
    </sheetView>
  </sheetViews>
  <sheetFormatPr baseColWidth="10" defaultRowHeight="12.75" x14ac:dyDescent="0.2"/>
  <cols>
    <col min="1" max="1" width="11.42578125" style="10"/>
    <col min="2" max="2" width="18.140625" style="10" customWidth="1"/>
    <col min="3" max="3" width="13" style="10" customWidth="1"/>
    <col min="4" max="4" width="60.5703125" style="10" customWidth="1"/>
    <col min="5" max="5" width="8.42578125" style="10" customWidth="1"/>
    <col min="6" max="6" width="5.140625" style="19" customWidth="1"/>
    <col min="7" max="7" width="5.42578125" style="19" customWidth="1"/>
    <col min="8" max="8" width="5.85546875" style="19" customWidth="1"/>
    <col min="9" max="9" width="6.5703125" style="36" customWidth="1"/>
    <col min="10" max="10" width="8.140625" style="10" customWidth="1"/>
    <col min="11" max="11" width="7.140625" style="36" customWidth="1"/>
    <col min="12" max="12" width="10.140625" style="10" customWidth="1"/>
    <col min="13" max="14" width="8.42578125" style="10" customWidth="1"/>
    <col min="15" max="15" width="7.5703125" style="10" hidden="1" customWidth="1"/>
    <col min="16" max="16" width="3.5703125" style="10" hidden="1" customWidth="1"/>
    <col min="17" max="17" width="5.140625" style="10" hidden="1" customWidth="1"/>
    <col min="18" max="18" width="7.42578125" style="10" hidden="1" customWidth="1"/>
    <col min="19" max="19" width="3.85546875" style="10" hidden="1" customWidth="1"/>
    <col min="20" max="20" width="5.5703125" style="10" hidden="1" customWidth="1"/>
    <col min="21" max="16384" width="11.42578125" style="10"/>
  </cols>
  <sheetData>
    <row r="1" spans="1:20" ht="15.75" x14ac:dyDescent="0.25">
      <c r="A1" s="198" t="s">
        <v>131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20" ht="15.75" x14ac:dyDescent="0.25">
      <c r="A2" s="201" t="s">
        <v>132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1:20" ht="15" thickBot="1" x14ac:dyDescent="0.25">
      <c r="A3" s="204" t="s">
        <v>127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1:20" ht="26.45" customHeight="1" thickBot="1" x14ac:dyDescent="0.25">
      <c r="A4" s="207" t="s">
        <v>128</v>
      </c>
      <c r="B4" s="207"/>
      <c r="C4" s="207"/>
      <c r="D4" s="135" t="s">
        <v>129</v>
      </c>
      <c r="E4" s="208" t="s">
        <v>130</v>
      </c>
      <c r="F4" s="208"/>
      <c r="G4" s="208"/>
      <c r="H4" s="208"/>
      <c r="I4" s="208"/>
      <c r="J4" s="208"/>
      <c r="K4" s="208"/>
      <c r="L4" s="208"/>
      <c r="M4" s="208"/>
      <c r="N4" s="208"/>
      <c r="O4" s="7" t="s">
        <v>2</v>
      </c>
      <c r="P4" s="103"/>
      <c r="Q4" s="4" t="s">
        <v>4</v>
      </c>
      <c r="R4" s="103" t="s">
        <v>5</v>
      </c>
      <c r="S4" s="103"/>
      <c r="T4" s="104"/>
    </row>
    <row r="5" spans="1:20" ht="14.25" customHeight="1" x14ac:dyDescent="0.2">
      <c r="A5" s="247" t="s">
        <v>124</v>
      </c>
      <c r="B5" s="209" t="s">
        <v>125</v>
      </c>
      <c r="C5" s="226" t="s">
        <v>126</v>
      </c>
      <c r="D5" s="212" t="s">
        <v>15</v>
      </c>
      <c r="E5" s="212" t="s">
        <v>11</v>
      </c>
      <c r="F5" s="218" t="s">
        <v>8</v>
      </c>
      <c r="G5" s="218" t="s">
        <v>9</v>
      </c>
      <c r="H5" s="218" t="s">
        <v>10</v>
      </c>
      <c r="I5" s="248" t="s">
        <v>31</v>
      </c>
      <c r="J5" s="212" t="s">
        <v>6</v>
      </c>
      <c r="K5" s="215" t="s">
        <v>1</v>
      </c>
      <c r="L5" s="210" t="s">
        <v>0</v>
      </c>
      <c r="M5" s="210"/>
      <c r="N5" s="211"/>
      <c r="O5" s="8"/>
      <c r="P5" s="3"/>
      <c r="Q5" s="3"/>
      <c r="R5" s="3"/>
      <c r="S5" s="3"/>
      <c r="T5" s="5"/>
    </row>
    <row r="6" spans="1:20" ht="14.25" customHeight="1" x14ac:dyDescent="0.2">
      <c r="A6" s="247"/>
      <c r="B6" s="209"/>
      <c r="C6" s="227"/>
      <c r="D6" s="209"/>
      <c r="E6" s="209"/>
      <c r="F6" s="219"/>
      <c r="G6" s="219"/>
      <c r="H6" s="219"/>
      <c r="I6" s="249"/>
      <c r="J6" s="209"/>
      <c r="K6" s="216"/>
      <c r="L6" s="213" t="s">
        <v>7</v>
      </c>
      <c r="M6" s="213"/>
      <c r="N6" s="214"/>
      <c r="O6" s="9"/>
      <c r="P6" s="2"/>
      <c r="Q6" s="2"/>
      <c r="R6" s="2"/>
      <c r="S6" s="2"/>
      <c r="T6" s="6"/>
    </row>
    <row r="7" spans="1:20" ht="15" customHeight="1" x14ac:dyDescent="0.2">
      <c r="A7" s="247"/>
      <c r="B7" s="209"/>
      <c r="C7" s="227"/>
      <c r="D7" s="209"/>
      <c r="E7" s="209"/>
      <c r="F7" s="219"/>
      <c r="G7" s="219"/>
      <c r="H7" s="219"/>
      <c r="I7" s="249"/>
      <c r="J7" s="209"/>
      <c r="K7" s="216"/>
      <c r="L7" s="209" t="s">
        <v>12</v>
      </c>
      <c r="M7" s="209" t="s">
        <v>3</v>
      </c>
      <c r="N7" s="217" t="s">
        <v>13</v>
      </c>
      <c r="O7" s="9"/>
      <c r="P7" s="2"/>
      <c r="Q7" s="2"/>
      <c r="R7" s="2"/>
      <c r="S7" s="2"/>
      <c r="T7" s="6"/>
    </row>
    <row r="8" spans="1:20" ht="15" customHeight="1" x14ac:dyDescent="0.2">
      <c r="A8" s="247"/>
      <c r="B8" s="209"/>
      <c r="C8" s="246"/>
      <c r="D8" s="138" t="s">
        <v>136</v>
      </c>
      <c r="E8" s="134"/>
      <c r="F8" s="47"/>
      <c r="G8" s="47"/>
      <c r="H8" s="47"/>
      <c r="I8" s="134"/>
      <c r="J8" s="209"/>
      <c r="K8" s="216"/>
      <c r="L8" s="209"/>
      <c r="M8" s="209"/>
      <c r="N8" s="217"/>
      <c r="O8" s="9"/>
      <c r="P8" s="2"/>
      <c r="Q8" s="2"/>
      <c r="R8" s="2"/>
      <c r="S8" s="2"/>
      <c r="T8" s="6"/>
    </row>
    <row r="9" spans="1:20" ht="15" customHeight="1" x14ac:dyDescent="0.2">
      <c r="A9" s="220" t="s">
        <v>232</v>
      </c>
      <c r="B9" s="107"/>
      <c r="C9" s="57"/>
      <c r="D9" s="40" t="s">
        <v>34</v>
      </c>
      <c r="E9" s="41"/>
      <c r="F9" s="42"/>
      <c r="G9" s="42"/>
      <c r="H9" s="42"/>
      <c r="I9" s="41"/>
      <c r="J9" s="11"/>
      <c r="K9" s="41"/>
      <c r="L9" s="43"/>
      <c r="M9" s="43"/>
      <c r="N9" s="58"/>
      <c r="O9" s="9"/>
      <c r="P9" s="2"/>
      <c r="Q9" s="2"/>
      <c r="R9" s="2"/>
      <c r="S9" s="2"/>
      <c r="T9" s="6"/>
    </row>
    <row r="10" spans="1:20" ht="15" customHeight="1" x14ac:dyDescent="0.2">
      <c r="A10" s="220"/>
      <c r="B10" s="107"/>
      <c r="C10" s="57"/>
      <c r="D10" s="22" t="s">
        <v>59</v>
      </c>
      <c r="E10" s="37"/>
      <c r="F10" s="15"/>
      <c r="G10" s="15"/>
      <c r="H10" s="15"/>
      <c r="I10" s="37"/>
      <c r="J10" s="67">
        <f>K10</f>
        <v>6</v>
      </c>
      <c r="K10" s="67">
        <f>K11+K16</f>
        <v>6</v>
      </c>
      <c r="L10" s="49"/>
      <c r="M10" s="49"/>
      <c r="N10" s="139"/>
      <c r="O10" s="9"/>
      <c r="P10" s="2"/>
      <c r="Q10" s="2"/>
      <c r="R10" s="2"/>
      <c r="S10" s="2"/>
      <c r="T10" s="6"/>
    </row>
    <row r="11" spans="1:20" ht="15" customHeight="1" x14ac:dyDescent="0.2">
      <c r="A11" s="220"/>
      <c r="B11" s="107"/>
      <c r="C11" s="57"/>
      <c r="D11" s="68" t="s">
        <v>60</v>
      </c>
      <c r="E11" s="37"/>
      <c r="F11" s="15"/>
      <c r="G11" s="15"/>
      <c r="H11" s="15"/>
      <c r="I11" s="37"/>
      <c r="J11" s="133"/>
      <c r="K11" s="69">
        <f>SUM(K12:K15)</f>
        <v>3.6</v>
      </c>
      <c r="L11" s="49"/>
      <c r="M11" s="49"/>
      <c r="N11" s="139"/>
      <c r="O11" s="9"/>
      <c r="P11" s="2"/>
      <c r="Q11" s="2"/>
      <c r="R11" s="2"/>
      <c r="S11" s="2"/>
      <c r="T11" s="6"/>
    </row>
    <row r="12" spans="1:20" x14ac:dyDescent="0.2">
      <c r="A12" s="220"/>
      <c r="B12" s="130" t="s">
        <v>133</v>
      </c>
      <c r="C12" s="57"/>
      <c r="D12" s="21" t="s">
        <v>228</v>
      </c>
      <c r="E12" s="37">
        <f>SUM(F12:I12)</f>
        <v>20</v>
      </c>
      <c r="F12" s="15">
        <v>4</v>
      </c>
      <c r="G12" s="15">
        <v>12</v>
      </c>
      <c r="H12" s="15"/>
      <c r="I12" s="37">
        <v>4</v>
      </c>
      <c r="J12" s="49"/>
      <c r="K12" s="31">
        <v>1</v>
      </c>
      <c r="L12" s="12" t="s">
        <v>14</v>
      </c>
      <c r="M12" s="37">
        <v>100</v>
      </c>
      <c r="N12" s="55">
        <v>20</v>
      </c>
      <c r="O12" s="9"/>
      <c r="P12" s="2"/>
      <c r="Q12" s="2"/>
      <c r="R12" s="2"/>
      <c r="S12" s="2"/>
      <c r="T12" s="6"/>
    </row>
    <row r="13" spans="1:20" ht="15" customHeight="1" x14ac:dyDescent="0.2">
      <c r="A13" s="220"/>
      <c r="B13" s="130" t="s">
        <v>133</v>
      </c>
      <c r="C13" s="57"/>
      <c r="D13" s="21" t="s">
        <v>198</v>
      </c>
      <c r="E13" s="37">
        <f t="shared" ref="E13:E19" si="0">SUM(F13:I13)</f>
        <v>20</v>
      </c>
      <c r="F13" s="15">
        <v>6</v>
      </c>
      <c r="G13" s="15">
        <v>14</v>
      </c>
      <c r="H13" s="15"/>
      <c r="I13" s="37"/>
      <c r="J13" s="49"/>
      <c r="K13" s="31">
        <v>1</v>
      </c>
      <c r="L13" s="12" t="s">
        <v>14</v>
      </c>
      <c r="M13" s="37">
        <v>100</v>
      </c>
      <c r="N13" s="55">
        <v>20</v>
      </c>
      <c r="O13" s="9"/>
      <c r="P13" s="2"/>
      <c r="Q13" s="2"/>
      <c r="R13" s="2"/>
      <c r="S13" s="2"/>
      <c r="T13" s="6"/>
    </row>
    <row r="14" spans="1:20" ht="14.25" customHeight="1" x14ac:dyDescent="0.2">
      <c r="A14" s="220"/>
      <c r="B14" s="130" t="s">
        <v>133</v>
      </c>
      <c r="C14" s="56"/>
      <c r="D14" s="21" t="s">
        <v>214</v>
      </c>
      <c r="E14" s="37">
        <f t="shared" si="0"/>
        <v>24</v>
      </c>
      <c r="F14" s="15">
        <v>24</v>
      </c>
      <c r="G14" s="15"/>
      <c r="H14" s="15"/>
      <c r="I14" s="37"/>
      <c r="J14" s="49"/>
      <c r="K14" s="31">
        <v>1</v>
      </c>
      <c r="L14" s="12" t="s">
        <v>14</v>
      </c>
      <c r="M14" s="37">
        <v>100</v>
      </c>
      <c r="N14" s="55">
        <v>20</v>
      </c>
      <c r="O14" s="9"/>
      <c r="P14" s="2"/>
      <c r="Q14" s="2"/>
      <c r="R14" s="2"/>
      <c r="S14" s="2"/>
      <c r="T14" s="6"/>
    </row>
    <row r="15" spans="1:20" ht="14.25" customHeight="1" x14ac:dyDescent="0.2">
      <c r="A15" s="220"/>
      <c r="B15" s="107" t="s">
        <v>134</v>
      </c>
      <c r="C15" s="56" t="s">
        <v>120</v>
      </c>
      <c r="D15" s="76" t="s">
        <v>169</v>
      </c>
      <c r="E15" s="37">
        <f t="shared" si="0"/>
        <v>10</v>
      </c>
      <c r="F15" s="15">
        <v>4</v>
      </c>
      <c r="G15" s="15">
        <v>6</v>
      </c>
      <c r="H15" s="15"/>
      <c r="I15" s="37"/>
      <c r="J15" s="49"/>
      <c r="K15" s="31">
        <v>0.6</v>
      </c>
      <c r="L15" s="12" t="s">
        <v>14</v>
      </c>
      <c r="M15" s="37">
        <v>100</v>
      </c>
      <c r="N15" s="55">
        <v>20</v>
      </c>
      <c r="O15" s="9"/>
      <c r="P15" s="2"/>
      <c r="Q15" s="2"/>
      <c r="R15" s="2"/>
      <c r="S15" s="2"/>
      <c r="T15" s="6"/>
    </row>
    <row r="16" spans="1:20" ht="14.25" customHeight="1" x14ac:dyDescent="0.2">
      <c r="A16" s="220"/>
      <c r="B16" s="107"/>
      <c r="C16" s="56"/>
      <c r="D16" s="68" t="s">
        <v>101</v>
      </c>
      <c r="E16" s="37"/>
      <c r="F16" s="15"/>
      <c r="G16" s="15"/>
      <c r="H16" s="15"/>
      <c r="I16" s="37"/>
      <c r="J16" s="49"/>
      <c r="K16" s="69">
        <f>SUM(K17:K19)</f>
        <v>2.4000000000000004</v>
      </c>
      <c r="L16" s="12"/>
      <c r="M16" s="37"/>
      <c r="N16" s="55"/>
      <c r="O16" s="9"/>
      <c r="P16" s="2"/>
      <c r="Q16" s="2"/>
      <c r="R16" s="2"/>
      <c r="S16" s="2"/>
      <c r="T16" s="6"/>
    </row>
    <row r="17" spans="1:20" ht="14.25" customHeight="1" x14ac:dyDescent="0.2">
      <c r="A17" s="220"/>
      <c r="B17" s="107" t="s">
        <v>134</v>
      </c>
      <c r="C17" s="56" t="s">
        <v>51</v>
      </c>
      <c r="D17" s="21" t="s">
        <v>52</v>
      </c>
      <c r="E17" s="37">
        <f t="shared" si="0"/>
        <v>26</v>
      </c>
      <c r="F17" s="15"/>
      <c r="G17" s="15"/>
      <c r="H17" s="15">
        <v>6</v>
      </c>
      <c r="I17" s="37">
        <v>20</v>
      </c>
      <c r="J17" s="133"/>
      <c r="K17" s="31">
        <v>0</v>
      </c>
      <c r="L17" s="12" t="s">
        <v>14</v>
      </c>
      <c r="M17" s="37">
        <v>100</v>
      </c>
      <c r="N17" s="55">
        <v>20</v>
      </c>
      <c r="O17" s="9"/>
      <c r="P17" s="2"/>
      <c r="Q17" s="2"/>
      <c r="R17" s="2"/>
      <c r="S17" s="2"/>
      <c r="T17" s="6"/>
    </row>
    <row r="18" spans="1:20" ht="14.25" customHeight="1" x14ac:dyDescent="0.2">
      <c r="A18" s="220"/>
      <c r="B18" s="107"/>
      <c r="C18" s="61"/>
      <c r="D18" s="21" t="s">
        <v>122</v>
      </c>
      <c r="E18" s="37">
        <f t="shared" si="0"/>
        <v>100</v>
      </c>
      <c r="F18" s="17"/>
      <c r="G18" s="17">
        <v>20</v>
      </c>
      <c r="H18" s="17"/>
      <c r="I18" s="34">
        <v>80</v>
      </c>
      <c r="J18" s="133"/>
      <c r="K18" s="31">
        <v>1.6</v>
      </c>
      <c r="L18" s="12" t="s">
        <v>14</v>
      </c>
      <c r="M18" s="37">
        <v>100</v>
      </c>
      <c r="N18" s="55">
        <v>20</v>
      </c>
      <c r="O18" s="9"/>
      <c r="P18" s="2"/>
      <c r="Q18" s="2"/>
      <c r="R18" s="2"/>
      <c r="S18" s="2"/>
      <c r="T18" s="6"/>
    </row>
    <row r="19" spans="1:20" ht="14.25" customHeight="1" x14ac:dyDescent="0.2">
      <c r="A19" s="220"/>
      <c r="B19" s="107"/>
      <c r="C19" s="61"/>
      <c r="D19" s="21" t="s">
        <v>102</v>
      </c>
      <c r="E19" s="37">
        <f t="shared" si="0"/>
        <v>60</v>
      </c>
      <c r="F19" s="17"/>
      <c r="G19" s="17">
        <v>20</v>
      </c>
      <c r="H19" s="17"/>
      <c r="I19" s="34">
        <v>40</v>
      </c>
      <c r="J19" s="133"/>
      <c r="K19" s="31">
        <v>0.8</v>
      </c>
      <c r="L19" s="12" t="s">
        <v>14</v>
      </c>
      <c r="M19" s="37">
        <v>100</v>
      </c>
      <c r="N19" s="55">
        <v>20</v>
      </c>
      <c r="O19" s="9"/>
      <c r="P19" s="2"/>
      <c r="Q19" s="2"/>
      <c r="R19" s="2"/>
      <c r="S19" s="2"/>
      <c r="T19" s="6"/>
    </row>
    <row r="20" spans="1:20" ht="14.25" customHeight="1" x14ac:dyDescent="0.2">
      <c r="A20" s="220"/>
      <c r="B20" s="107"/>
      <c r="C20" s="56"/>
      <c r="D20" s="23" t="s">
        <v>32</v>
      </c>
      <c r="E20" s="37"/>
      <c r="F20" s="16"/>
      <c r="G20" s="16"/>
      <c r="H20" s="16"/>
      <c r="I20" s="91"/>
      <c r="J20" s="11"/>
      <c r="K20" s="41"/>
      <c r="L20" s="37"/>
      <c r="M20" s="37"/>
      <c r="N20" s="55"/>
      <c r="O20" s="9"/>
      <c r="P20" s="2"/>
      <c r="Q20" s="2"/>
      <c r="R20" s="2"/>
      <c r="S20" s="2"/>
      <c r="T20" s="6"/>
    </row>
    <row r="21" spans="1:20" ht="14.25" customHeight="1" x14ac:dyDescent="0.2">
      <c r="A21" s="220"/>
      <c r="B21" s="107"/>
      <c r="C21" s="56"/>
      <c r="D21" s="23" t="s">
        <v>62</v>
      </c>
      <c r="E21" s="37"/>
      <c r="F21" s="15"/>
      <c r="G21" s="15"/>
      <c r="H21" s="15"/>
      <c r="I21" s="37"/>
      <c r="J21" s="28">
        <f>K21</f>
        <v>6</v>
      </c>
      <c r="K21" s="33">
        <f>K22+K27</f>
        <v>6</v>
      </c>
      <c r="L21" s="49"/>
      <c r="M21" s="49"/>
      <c r="N21" s="139"/>
      <c r="O21" s="9"/>
      <c r="P21" s="2"/>
      <c r="Q21" s="2"/>
      <c r="R21" s="2"/>
      <c r="S21" s="2"/>
      <c r="T21" s="6"/>
    </row>
    <row r="22" spans="1:20" ht="14.25" customHeight="1" x14ac:dyDescent="0.2">
      <c r="A22" s="220"/>
      <c r="B22" s="107"/>
      <c r="C22" s="56"/>
      <c r="D22" s="68" t="s">
        <v>61</v>
      </c>
      <c r="E22" s="37"/>
      <c r="F22" s="17"/>
      <c r="G22" s="17"/>
      <c r="H22" s="17"/>
      <c r="I22" s="34"/>
      <c r="J22" s="133"/>
      <c r="K22" s="69">
        <f>SUM(K23:K26)</f>
        <v>3.6</v>
      </c>
      <c r="L22" s="49"/>
      <c r="M22" s="49"/>
      <c r="N22" s="139"/>
      <c r="O22" s="9"/>
      <c r="P22" s="2"/>
      <c r="Q22" s="2"/>
      <c r="R22" s="2"/>
      <c r="S22" s="2"/>
      <c r="T22" s="6"/>
    </row>
    <row r="23" spans="1:20" ht="14.25" customHeight="1" x14ac:dyDescent="0.2">
      <c r="A23" s="220"/>
      <c r="B23" s="107" t="s">
        <v>134</v>
      </c>
      <c r="C23" s="56"/>
      <c r="D23" s="21" t="s">
        <v>170</v>
      </c>
      <c r="E23" s="37">
        <f>SUM(F23:I23)</f>
        <v>20</v>
      </c>
      <c r="F23" s="15"/>
      <c r="G23" s="15">
        <v>10</v>
      </c>
      <c r="H23" s="15">
        <v>10</v>
      </c>
      <c r="I23" s="37"/>
      <c r="J23" s="133"/>
      <c r="K23" s="31">
        <v>1</v>
      </c>
      <c r="L23" s="12" t="s">
        <v>14</v>
      </c>
      <c r="M23" s="37">
        <v>100</v>
      </c>
      <c r="N23" s="55">
        <v>20</v>
      </c>
      <c r="O23" s="9"/>
      <c r="P23" s="2"/>
      <c r="Q23" s="2"/>
      <c r="R23" s="2"/>
      <c r="S23" s="2"/>
      <c r="T23" s="6"/>
    </row>
    <row r="24" spans="1:20" ht="14.25" customHeight="1" x14ac:dyDescent="0.2">
      <c r="A24" s="220"/>
      <c r="B24" s="107" t="s">
        <v>134</v>
      </c>
      <c r="C24" s="56"/>
      <c r="D24" s="21" t="s">
        <v>171</v>
      </c>
      <c r="E24" s="37">
        <f t="shared" ref="E24:E26" si="1">SUM(F24:I24)</f>
        <v>20</v>
      </c>
      <c r="F24" s="15"/>
      <c r="G24" s="15">
        <v>20</v>
      </c>
      <c r="H24" s="15"/>
      <c r="I24" s="37"/>
      <c r="J24" s="133"/>
      <c r="K24" s="31">
        <v>1</v>
      </c>
      <c r="L24" s="12" t="s">
        <v>14</v>
      </c>
      <c r="M24" s="37">
        <v>100</v>
      </c>
      <c r="N24" s="55">
        <v>20</v>
      </c>
      <c r="O24" s="9"/>
      <c r="P24" s="2"/>
      <c r="Q24" s="2"/>
      <c r="R24" s="2"/>
      <c r="S24" s="2"/>
      <c r="T24" s="6"/>
    </row>
    <row r="25" spans="1:20" ht="14.25" customHeight="1" x14ac:dyDescent="0.2">
      <c r="A25" s="220"/>
      <c r="B25" s="107" t="s">
        <v>134</v>
      </c>
      <c r="C25" s="56"/>
      <c r="D25" s="21" t="s">
        <v>199</v>
      </c>
      <c r="E25" s="37">
        <f t="shared" si="1"/>
        <v>20</v>
      </c>
      <c r="F25" s="15"/>
      <c r="G25" s="37">
        <v>20</v>
      </c>
      <c r="H25" s="15"/>
      <c r="I25" s="37"/>
      <c r="J25" s="133"/>
      <c r="K25" s="31">
        <v>1</v>
      </c>
      <c r="L25" s="12" t="s">
        <v>14</v>
      </c>
      <c r="M25" s="37">
        <v>100</v>
      </c>
      <c r="N25" s="55">
        <v>20</v>
      </c>
      <c r="O25" s="9"/>
      <c r="P25" s="2"/>
      <c r="Q25" s="2"/>
      <c r="R25" s="2"/>
      <c r="S25" s="2"/>
      <c r="T25" s="6"/>
    </row>
    <row r="26" spans="1:20" ht="14.25" customHeight="1" x14ac:dyDescent="0.2">
      <c r="A26" s="220"/>
      <c r="B26" s="107" t="s">
        <v>134</v>
      </c>
      <c r="C26" s="56" t="s">
        <v>120</v>
      </c>
      <c r="D26" s="76" t="s">
        <v>169</v>
      </c>
      <c r="E26" s="37">
        <f t="shared" si="1"/>
        <v>10</v>
      </c>
      <c r="F26" s="15">
        <v>4</v>
      </c>
      <c r="G26" s="15">
        <v>6</v>
      </c>
      <c r="H26" s="15"/>
      <c r="I26" s="37"/>
      <c r="J26" s="49"/>
      <c r="K26" s="31">
        <v>0.6</v>
      </c>
      <c r="L26" s="12" t="s">
        <v>14</v>
      </c>
      <c r="M26" s="37">
        <v>100</v>
      </c>
      <c r="N26" s="55">
        <v>20</v>
      </c>
      <c r="O26" s="9"/>
      <c r="P26" s="2"/>
      <c r="Q26" s="2"/>
      <c r="R26" s="2"/>
      <c r="S26" s="2"/>
      <c r="T26" s="6"/>
    </row>
    <row r="27" spans="1:20" ht="14.25" customHeight="1" x14ac:dyDescent="0.2">
      <c r="A27" s="220"/>
      <c r="B27" s="107"/>
      <c r="C27" s="56"/>
      <c r="D27" s="68" t="s">
        <v>103</v>
      </c>
      <c r="E27" s="37"/>
      <c r="F27" s="15"/>
      <c r="G27" s="15"/>
      <c r="H27" s="15"/>
      <c r="I27" s="37"/>
      <c r="J27" s="49"/>
      <c r="K27" s="69">
        <f>SUM(K28:K30)</f>
        <v>2.4000000000000004</v>
      </c>
      <c r="L27" s="12"/>
      <c r="M27" s="37"/>
      <c r="N27" s="55"/>
      <c r="O27" s="9"/>
      <c r="P27" s="2"/>
      <c r="Q27" s="2"/>
      <c r="R27" s="2"/>
      <c r="S27" s="2"/>
      <c r="T27" s="6"/>
    </row>
    <row r="28" spans="1:20" ht="14.25" customHeight="1" x14ac:dyDescent="0.2">
      <c r="A28" s="220"/>
      <c r="B28" s="107" t="s">
        <v>134</v>
      </c>
      <c r="C28" s="56" t="s">
        <v>51</v>
      </c>
      <c r="D28" s="21" t="s">
        <v>52</v>
      </c>
      <c r="E28" s="37">
        <f t="shared" ref="E28" si="2">SUM(F28:I28)</f>
        <v>26</v>
      </c>
      <c r="F28" s="15"/>
      <c r="G28" s="15"/>
      <c r="H28" s="15">
        <v>6</v>
      </c>
      <c r="I28" s="37">
        <v>20</v>
      </c>
      <c r="J28" s="133"/>
      <c r="K28" s="31">
        <v>0</v>
      </c>
      <c r="L28" s="12" t="s">
        <v>14</v>
      </c>
      <c r="M28" s="37">
        <v>100</v>
      </c>
      <c r="N28" s="55">
        <v>20</v>
      </c>
      <c r="O28" s="9"/>
      <c r="P28" s="2"/>
      <c r="Q28" s="2"/>
      <c r="R28" s="2"/>
      <c r="S28" s="2"/>
      <c r="T28" s="6"/>
    </row>
    <row r="29" spans="1:20" ht="14.25" customHeight="1" x14ac:dyDescent="0.2">
      <c r="A29" s="220"/>
      <c r="B29" s="107"/>
      <c r="C29" s="56"/>
      <c r="D29" s="21" t="s">
        <v>122</v>
      </c>
      <c r="E29" s="37">
        <f t="shared" ref="E29:E30" si="3">SUM(F29:I29)</f>
        <v>100</v>
      </c>
      <c r="F29" s="17"/>
      <c r="G29" s="17">
        <v>20</v>
      </c>
      <c r="H29" s="17"/>
      <c r="I29" s="34">
        <v>80</v>
      </c>
      <c r="J29" s="133"/>
      <c r="K29" s="31">
        <v>1.6</v>
      </c>
      <c r="L29" s="12" t="s">
        <v>14</v>
      </c>
      <c r="M29" s="37">
        <v>100</v>
      </c>
      <c r="N29" s="55">
        <v>20</v>
      </c>
      <c r="O29" s="9"/>
      <c r="P29" s="2"/>
      <c r="Q29" s="2"/>
      <c r="R29" s="2"/>
      <c r="S29" s="2"/>
      <c r="T29" s="6"/>
    </row>
    <row r="30" spans="1:20" ht="14.25" customHeight="1" x14ac:dyDescent="0.2">
      <c r="A30" s="220"/>
      <c r="B30" s="107"/>
      <c r="C30" s="61"/>
      <c r="D30" s="21" t="s">
        <v>102</v>
      </c>
      <c r="E30" s="37">
        <f t="shared" si="3"/>
        <v>60</v>
      </c>
      <c r="F30" s="17"/>
      <c r="G30" s="17">
        <v>20</v>
      </c>
      <c r="H30" s="17"/>
      <c r="I30" s="34">
        <v>40</v>
      </c>
      <c r="J30" s="133"/>
      <c r="K30" s="31">
        <v>0.8</v>
      </c>
      <c r="L30" s="12" t="s">
        <v>14</v>
      </c>
      <c r="M30" s="37">
        <v>100</v>
      </c>
      <c r="N30" s="55">
        <v>20</v>
      </c>
      <c r="O30" s="9"/>
      <c r="P30" s="2"/>
      <c r="Q30" s="2"/>
      <c r="R30" s="2"/>
      <c r="S30" s="2"/>
      <c r="T30" s="6"/>
    </row>
    <row r="31" spans="1:20" ht="14.25" customHeight="1" x14ac:dyDescent="0.2">
      <c r="A31" s="220"/>
      <c r="B31" s="107"/>
      <c r="C31" s="61"/>
      <c r="D31" s="44" t="s">
        <v>40</v>
      </c>
      <c r="E31" s="37"/>
      <c r="F31" s="15"/>
      <c r="G31" s="15"/>
      <c r="H31" s="15"/>
      <c r="I31" s="37"/>
      <c r="J31" s="133"/>
      <c r="K31" s="34"/>
      <c r="L31" s="133"/>
      <c r="M31" s="133"/>
      <c r="N31" s="58"/>
      <c r="O31" s="9"/>
      <c r="P31" s="2"/>
      <c r="Q31" s="2"/>
      <c r="R31" s="2"/>
      <c r="S31" s="2"/>
      <c r="T31" s="6"/>
    </row>
    <row r="32" spans="1:20" ht="14.25" customHeight="1" x14ac:dyDescent="0.2">
      <c r="A32" s="220"/>
      <c r="B32" s="107"/>
      <c r="C32" s="61"/>
      <c r="D32" s="26" t="s">
        <v>80</v>
      </c>
      <c r="E32" s="37"/>
      <c r="F32" s="15"/>
      <c r="G32" s="15"/>
      <c r="H32" s="15"/>
      <c r="I32" s="37"/>
      <c r="J32" s="70">
        <f>K32</f>
        <v>7</v>
      </c>
      <c r="K32" s="71">
        <f>K33+K43</f>
        <v>7</v>
      </c>
      <c r="L32" s="133"/>
      <c r="M32" s="133"/>
      <c r="N32" s="58"/>
      <c r="O32" s="9"/>
      <c r="P32" s="2"/>
      <c r="Q32" s="2"/>
      <c r="R32" s="2"/>
      <c r="S32" s="2"/>
      <c r="T32" s="6"/>
    </row>
    <row r="33" spans="1:20" ht="14.25" customHeight="1" x14ac:dyDescent="0.2">
      <c r="A33" s="220"/>
      <c r="B33" s="49"/>
      <c r="C33" s="61"/>
      <c r="D33" s="68" t="s">
        <v>65</v>
      </c>
      <c r="E33" s="37"/>
      <c r="F33" s="18"/>
      <c r="G33" s="18"/>
      <c r="H33" s="18"/>
      <c r="I33" s="14"/>
      <c r="J33" s="14"/>
      <c r="K33" s="69">
        <f>SUM(K35:K42)</f>
        <v>4.2</v>
      </c>
      <c r="L33" s="133"/>
      <c r="M33" s="133"/>
      <c r="N33" s="58"/>
      <c r="O33" s="9"/>
      <c r="P33" s="2"/>
      <c r="Q33" s="2"/>
      <c r="R33" s="2"/>
      <c r="S33" s="2"/>
      <c r="T33" s="6"/>
    </row>
    <row r="34" spans="1:20" ht="14.25" customHeight="1" x14ac:dyDescent="0.2">
      <c r="A34" s="220"/>
      <c r="B34" s="49"/>
      <c r="C34" s="61"/>
      <c r="D34" s="30" t="s">
        <v>172</v>
      </c>
      <c r="E34" s="37"/>
      <c r="F34" s="15"/>
      <c r="G34" s="37"/>
      <c r="H34" s="15"/>
      <c r="I34" s="37"/>
      <c r="J34" s="133"/>
      <c r="K34" s="31"/>
      <c r="L34" s="12"/>
      <c r="M34" s="37"/>
      <c r="N34" s="55"/>
      <c r="O34" s="9"/>
      <c r="P34" s="2"/>
      <c r="Q34" s="2"/>
      <c r="R34" s="2"/>
      <c r="S34" s="2"/>
      <c r="T34" s="6"/>
    </row>
    <row r="35" spans="1:20" ht="14.25" customHeight="1" x14ac:dyDescent="0.2">
      <c r="A35" s="220"/>
      <c r="B35" s="107"/>
      <c r="C35" s="61"/>
      <c r="D35" s="93" t="s">
        <v>104</v>
      </c>
      <c r="E35" s="37">
        <f>SUM(F35:I35)</f>
        <v>12</v>
      </c>
      <c r="F35" s="15"/>
      <c r="G35" s="15">
        <v>12</v>
      </c>
      <c r="H35" s="15"/>
      <c r="I35" s="37"/>
      <c r="J35" s="133"/>
      <c r="K35" s="31">
        <v>0.8</v>
      </c>
      <c r="L35" s="12" t="s">
        <v>14</v>
      </c>
      <c r="M35" s="37">
        <v>100</v>
      </c>
      <c r="N35" s="55">
        <v>20</v>
      </c>
      <c r="O35" s="9"/>
      <c r="P35" s="2"/>
      <c r="Q35" s="2"/>
      <c r="R35" s="2"/>
      <c r="S35" s="2"/>
      <c r="T35" s="6"/>
    </row>
    <row r="36" spans="1:20" ht="14.1" customHeight="1" x14ac:dyDescent="0.2">
      <c r="A36" s="220"/>
      <c r="B36" s="49"/>
      <c r="C36" s="61"/>
      <c r="D36" s="30" t="s">
        <v>173</v>
      </c>
      <c r="E36" s="37"/>
      <c r="F36" s="15"/>
      <c r="G36" s="15"/>
      <c r="H36" s="15"/>
      <c r="I36" s="37"/>
      <c r="J36" s="133"/>
      <c r="K36" s="31"/>
      <c r="L36" s="12"/>
      <c r="M36" s="37"/>
      <c r="N36" s="55"/>
      <c r="O36" s="9"/>
      <c r="P36" s="2"/>
      <c r="Q36" s="2"/>
      <c r="R36" s="2"/>
      <c r="S36" s="2"/>
      <c r="T36" s="6"/>
    </row>
    <row r="37" spans="1:20" ht="14.1" customHeight="1" x14ac:dyDescent="0.2">
      <c r="A37" s="220"/>
      <c r="B37" s="49"/>
      <c r="C37" s="61"/>
      <c r="D37" s="93" t="s">
        <v>108</v>
      </c>
      <c r="E37" s="37">
        <v>16</v>
      </c>
      <c r="F37" s="15"/>
      <c r="G37" s="15">
        <v>16</v>
      </c>
      <c r="H37" s="15"/>
      <c r="I37" s="37"/>
      <c r="J37" s="133"/>
      <c r="K37" s="31">
        <v>0.9</v>
      </c>
      <c r="L37" s="12" t="s">
        <v>14</v>
      </c>
      <c r="M37" s="37">
        <v>100</v>
      </c>
      <c r="N37" s="55">
        <v>20</v>
      </c>
      <c r="O37" s="9"/>
      <c r="P37" s="2"/>
      <c r="Q37" s="2"/>
      <c r="R37" s="2"/>
      <c r="S37" s="2"/>
      <c r="T37" s="6"/>
    </row>
    <row r="38" spans="1:20" ht="13.5" customHeight="1" x14ac:dyDescent="0.2">
      <c r="A38" s="220"/>
      <c r="B38" s="49"/>
      <c r="C38" s="61"/>
      <c r="D38" s="30" t="s">
        <v>174</v>
      </c>
      <c r="E38" s="37"/>
      <c r="F38" s="15"/>
      <c r="G38" s="15"/>
      <c r="H38" s="15"/>
      <c r="I38" s="37"/>
      <c r="J38" s="133"/>
      <c r="K38" s="31"/>
      <c r="L38" s="12"/>
      <c r="M38" s="37"/>
      <c r="N38" s="55"/>
      <c r="O38" s="9"/>
      <c r="P38" s="2"/>
      <c r="Q38" s="2"/>
      <c r="R38" s="2"/>
      <c r="S38" s="2"/>
      <c r="T38" s="6"/>
    </row>
    <row r="39" spans="1:20" ht="14.25" customHeight="1" x14ac:dyDescent="0.2">
      <c r="A39" s="220"/>
      <c r="B39" s="49"/>
      <c r="C39" s="61"/>
      <c r="D39" s="93" t="s">
        <v>105</v>
      </c>
      <c r="E39" s="37">
        <f t="shared" ref="E39:E40" si="4">SUM(F39:I39)</f>
        <v>12</v>
      </c>
      <c r="F39" s="15"/>
      <c r="G39" s="15">
        <v>12</v>
      </c>
      <c r="H39" s="15"/>
      <c r="I39" s="37"/>
      <c r="J39" s="133"/>
      <c r="K39" s="31">
        <v>0.8</v>
      </c>
      <c r="L39" s="12" t="s">
        <v>14</v>
      </c>
      <c r="M39" s="37">
        <v>100</v>
      </c>
      <c r="N39" s="55">
        <v>20</v>
      </c>
      <c r="O39" s="9"/>
      <c r="P39" s="2"/>
      <c r="Q39" s="2"/>
      <c r="R39" s="2"/>
      <c r="S39" s="2"/>
      <c r="T39" s="6"/>
    </row>
    <row r="40" spans="1:20" ht="15" customHeight="1" x14ac:dyDescent="0.2">
      <c r="A40" s="220"/>
      <c r="B40" s="49"/>
      <c r="C40" s="61"/>
      <c r="D40" s="93" t="s">
        <v>106</v>
      </c>
      <c r="E40" s="37">
        <f t="shared" si="4"/>
        <v>12</v>
      </c>
      <c r="F40" s="15"/>
      <c r="G40" s="15">
        <v>12</v>
      </c>
      <c r="H40" s="15"/>
      <c r="I40" s="37"/>
      <c r="J40" s="133"/>
      <c r="K40" s="31">
        <v>0.8</v>
      </c>
      <c r="L40" s="12" t="s">
        <v>14</v>
      </c>
      <c r="M40" s="37">
        <v>100</v>
      </c>
      <c r="N40" s="55">
        <v>20</v>
      </c>
      <c r="O40" s="9"/>
      <c r="P40" s="2"/>
      <c r="Q40" s="2"/>
      <c r="R40" s="2"/>
      <c r="S40" s="2"/>
      <c r="T40" s="6"/>
    </row>
    <row r="41" spans="1:20" ht="14.25" customHeight="1" x14ac:dyDescent="0.2">
      <c r="A41" s="220"/>
      <c r="B41" s="49"/>
      <c r="C41" s="61"/>
      <c r="D41" s="30" t="s">
        <v>200</v>
      </c>
      <c r="E41" s="147"/>
      <c r="F41" s="189"/>
      <c r="G41" s="189"/>
      <c r="H41" s="15"/>
      <c r="I41" s="37"/>
      <c r="J41" s="133"/>
      <c r="K41" s="31"/>
      <c r="L41" s="12"/>
      <c r="M41" s="37"/>
      <c r="N41" s="55"/>
      <c r="O41" s="9"/>
      <c r="P41" s="2"/>
      <c r="Q41" s="2"/>
      <c r="R41" s="2"/>
      <c r="S41" s="2"/>
      <c r="T41" s="6"/>
    </row>
    <row r="42" spans="1:20" ht="14.25" customHeight="1" x14ac:dyDescent="0.2">
      <c r="A42" s="220"/>
      <c r="B42" s="49"/>
      <c r="C42" s="61"/>
      <c r="D42" s="93" t="s">
        <v>107</v>
      </c>
      <c r="E42" s="37">
        <v>14</v>
      </c>
      <c r="F42" s="15"/>
      <c r="G42" s="15">
        <v>14</v>
      </c>
      <c r="H42" s="15"/>
      <c r="I42" s="37"/>
      <c r="J42" s="133"/>
      <c r="K42" s="31">
        <v>0.9</v>
      </c>
      <c r="L42" s="12" t="s">
        <v>14</v>
      </c>
      <c r="M42" s="37">
        <v>100</v>
      </c>
      <c r="N42" s="55">
        <v>20</v>
      </c>
      <c r="O42" s="9"/>
      <c r="P42" s="2"/>
      <c r="Q42" s="2"/>
      <c r="R42" s="2"/>
      <c r="S42" s="2"/>
      <c r="T42" s="6"/>
    </row>
    <row r="43" spans="1:20" ht="18" customHeight="1" x14ac:dyDescent="0.2">
      <c r="A43" s="220"/>
      <c r="B43" s="49"/>
      <c r="C43" s="61"/>
      <c r="D43" s="68" t="s">
        <v>70</v>
      </c>
      <c r="E43" s="37"/>
      <c r="F43" s="15"/>
      <c r="G43" s="15"/>
      <c r="H43" s="15"/>
      <c r="I43" s="37"/>
      <c r="J43" s="133"/>
      <c r="K43" s="69">
        <f>SUM(K45:K47)</f>
        <v>2.8</v>
      </c>
      <c r="L43" s="12"/>
      <c r="M43" s="37"/>
      <c r="N43" s="55"/>
      <c r="O43" s="9"/>
      <c r="P43" s="2"/>
      <c r="Q43" s="2"/>
      <c r="R43" s="2"/>
      <c r="S43" s="2"/>
      <c r="T43" s="6"/>
    </row>
    <row r="44" spans="1:20" ht="14.25" customHeight="1" x14ac:dyDescent="0.2">
      <c r="A44" s="220"/>
      <c r="B44" s="49"/>
      <c r="C44" s="56" t="s">
        <v>51</v>
      </c>
      <c r="D44" s="21" t="s">
        <v>52</v>
      </c>
      <c r="E44" s="37">
        <f t="shared" ref="E44" si="5">SUM(F44:I44)</f>
        <v>26</v>
      </c>
      <c r="F44" s="15"/>
      <c r="G44" s="15"/>
      <c r="H44" s="15">
        <v>6</v>
      </c>
      <c r="I44" s="37">
        <v>20</v>
      </c>
      <c r="J44" s="133"/>
      <c r="K44" s="31">
        <v>0</v>
      </c>
      <c r="L44" s="12" t="s">
        <v>14</v>
      </c>
      <c r="M44" s="37">
        <v>100</v>
      </c>
      <c r="N44" s="55">
        <v>20</v>
      </c>
      <c r="O44" s="8"/>
      <c r="P44" s="3"/>
      <c r="Q44" s="3"/>
      <c r="R44" s="3"/>
      <c r="S44" s="5"/>
    </row>
    <row r="45" spans="1:20" ht="14.25" customHeight="1" x14ac:dyDescent="0.2">
      <c r="A45" s="220"/>
      <c r="B45" s="49"/>
      <c r="C45" s="61"/>
      <c r="D45" s="30" t="s">
        <v>102</v>
      </c>
      <c r="E45" s="37"/>
      <c r="F45" s="15"/>
      <c r="G45" s="15"/>
      <c r="H45" s="15"/>
      <c r="I45" s="37"/>
      <c r="J45" s="133"/>
      <c r="K45" s="31">
        <v>2.8</v>
      </c>
      <c r="L45" s="12" t="s">
        <v>14</v>
      </c>
      <c r="M45" s="37">
        <v>100</v>
      </c>
      <c r="N45" s="55">
        <v>20</v>
      </c>
      <c r="O45" s="9"/>
      <c r="P45" s="2"/>
      <c r="Q45" s="2"/>
      <c r="R45" s="2"/>
      <c r="S45" s="6"/>
    </row>
    <row r="46" spans="1:20" ht="14.25" customHeight="1" x14ac:dyDescent="0.2">
      <c r="A46" s="220"/>
      <c r="B46" s="49"/>
      <c r="C46" s="61"/>
      <c r="D46" s="98" t="s">
        <v>72</v>
      </c>
      <c r="E46" s="37">
        <f>SUM(F46:I46)</f>
        <v>16</v>
      </c>
      <c r="F46" s="15"/>
      <c r="G46" s="15">
        <v>16</v>
      </c>
      <c r="H46" s="15"/>
      <c r="I46" s="37"/>
      <c r="J46" s="133"/>
      <c r="K46" s="31"/>
      <c r="L46" s="12" t="s">
        <v>14</v>
      </c>
      <c r="M46" s="37">
        <v>100</v>
      </c>
      <c r="N46" s="55">
        <v>20</v>
      </c>
      <c r="O46" s="9"/>
      <c r="P46" s="2"/>
      <c r="Q46" s="2"/>
      <c r="R46" s="2"/>
      <c r="S46" s="6"/>
    </row>
    <row r="47" spans="1:20" ht="14.25" customHeight="1" x14ac:dyDescent="0.2">
      <c r="A47" s="220"/>
      <c r="B47" s="49"/>
      <c r="C47" s="61"/>
      <c r="D47" s="99" t="s">
        <v>73</v>
      </c>
      <c r="E47" s="37">
        <f>SUM(F47:I47)</f>
        <v>44</v>
      </c>
      <c r="F47" s="25"/>
      <c r="G47" s="15">
        <v>4</v>
      </c>
      <c r="H47" s="25"/>
      <c r="I47" s="37">
        <v>40</v>
      </c>
      <c r="J47" s="25"/>
      <c r="K47" s="35"/>
      <c r="L47" s="12" t="s">
        <v>14</v>
      </c>
      <c r="M47" s="37">
        <v>100</v>
      </c>
      <c r="N47" s="55">
        <v>20</v>
      </c>
      <c r="O47" s="9"/>
      <c r="P47" s="2"/>
      <c r="Q47" s="2"/>
      <c r="R47" s="2"/>
      <c r="S47" s="6"/>
    </row>
    <row r="48" spans="1:20" ht="14.25" customHeight="1" x14ac:dyDescent="0.2">
      <c r="A48" s="220"/>
      <c r="B48" s="49"/>
      <c r="C48" s="61"/>
      <c r="D48" s="29" t="s">
        <v>42</v>
      </c>
      <c r="E48" s="37"/>
      <c r="F48" s="42"/>
      <c r="G48" s="42"/>
      <c r="H48" s="42"/>
      <c r="I48" s="11"/>
      <c r="J48" s="11"/>
      <c r="K48" s="34"/>
      <c r="L48" s="43"/>
      <c r="M48" s="43"/>
      <c r="N48" s="6"/>
      <c r="O48" s="9"/>
      <c r="P48" s="2"/>
      <c r="Q48" s="2"/>
      <c r="R48" s="2"/>
      <c r="S48" s="6"/>
    </row>
    <row r="49" spans="1:20" ht="14.25" customHeight="1" x14ac:dyDescent="0.2">
      <c r="A49" s="220"/>
      <c r="B49" s="49"/>
      <c r="C49" s="61"/>
      <c r="D49" s="29" t="s">
        <v>68</v>
      </c>
      <c r="E49" s="37"/>
      <c r="F49" s="15"/>
      <c r="G49" s="15"/>
      <c r="H49" s="15"/>
      <c r="I49" s="14"/>
      <c r="J49" s="73">
        <f>K49</f>
        <v>5</v>
      </c>
      <c r="K49" s="74">
        <f>K50+K55</f>
        <v>5</v>
      </c>
      <c r="L49" s="49"/>
      <c r="M49" s="49"/>
      <c r="N49" s="139"/>
      <c r="O49" s="9"/>
      <c r="P49" s="2"/>
      <c r="Q49" s="2"/>
      <c r="R49" s="2"/>
      <c r="S49" s="6"/>
    </row>
    <row r="50" spans="1:20" ht="14.25" customHeight="1" x14ac:dyDescent="0.2">
      <c r="A50" s="220"/>
      <c r="B50" s="49"/>
      <c r="C50" s="61"/>
      <c r="D50" s="68" t="s">
        <v>69</v>
      </c>
      <c r="E50" s="37"/>
      <c r="F50" s="15"/>
      <c r="G50" s="15"/>
      <c r="H50" s="15"/>
      <c r="I50" s="14"/>
      <c r="J50" s="133"/>
      <c r="K50" s="69">
        <f>SUM(K51:K54)</f>
        <v>3</v>
      </c>
      <c r="L50" s="49"/>
      <c r="M50" s="49"/>
      <c r="N50" s="139"/>
      <c r="O50" s="9"/>
      <c r="P50" s="2"/>
      <c r="Q50" s="2"/>
      <c r="R50" s="2"/>
      <c r="S50" s="6"/>
    </row>
    <row r="51" spans="1:20" ht="14.25" customHeight="1" x14ac:dyDescent="0.2">
      <c r="A51" s="220"/>
      <c r="B51" s="49"/>
      <c r="C51" s="61"/>
      <c r="D51" s="21" t="s">
        <v>175</v>
      </c>
      <c r="E51" s="37"/>
      <c r="F51" s="15"/>
      <c r="G51" s="15"/>
      <c r="H51" s="15"/>
      <c r="I51" s="14"/>
      <c r="J51" s="133"/>
      <c r="K51" s="31"/>
      <c r="L51" s="147"/>
      <c r="M51" s="147"/>
      <c r="N51" s="170"/>
      <c r="O51" s="9"/>
      <c r="P51" s="2"/>
      <c r="Q51" s="2"/>
      <c r="R51" s="2"/>
      <c r="S51" s="6"/>
    </row>
    <row r="52" spans="1:20" ht="14.25" customHeight="1" x14ac:dyDescent="0.2">
      <c r="A52" s="220"/>
      <c r="B52" s="49"/>
      <c r="C52" s="61"/>
      <c r="D52" s="95" t="s">
        <v>109</v>
      </c>
      <c r="E52" s="37">
        <f>SUM(F52:I52)</f>
        <v>22</v>
      </c>
      <c r="F52" s="15"/>
      <c r="G52" s="15">
        <v>22</v>
      </c>
      <c r="H52" s="15"/>
      <c r="I52" s="14"/>
      <c r="J52" s="133"/>
      <c r="K52" s="31">
        <v>2</v>
      </c>
      <c r="L52" s="12" t="s">
        <v>14</v>
      </c>
      <c r="M52" s="37">
        <v>100</v>
      </c>
      <c r="N52" s="55">
        <v>20</v>
      </c>
      <c r="O52" s="9"/>
      <c r="P52" s="2"/>
      <c r="Q52" s="2"/>
      <c r="R52" s="2"/>
      <c r="S52" s="6"/>
    </row>
    <row r="53" spans="1:20" ht="14.25" customHeight="1" x14ac:dyDescent="0.2">
      <c r="A53" s="220"/>
      <c r="B53" s="49"/>
      <c r="C53" s="61"/>
      <c r="D53" s="30" t="s">
        <v>172</v>
      </c>
      <c r="E53" s="37"/>
      <c r="F53" s="15"/>
      <c r="G53" s="37"/>
      <c r="H53" s="15"/>
      <c r="I53" s="14"/>
      <c r="J53" s="133"/>
      <c r="K53" s="31"/>
      <c r="L53" s="12"/>
      <c r="M53" s="37"/>
      <c r="N53" s="55"/>
      <c r="O53" s="9"/>
      <c r="P53" s="2"/>
      <c r="Q53" s="2"/>
      <c r="R53" s="2"/>
      <c r="S53" s="6"/>
    </row>
    <row r="54" spans="1:20" x14ac:dyDescent="0.2">
      <c r="A54" s="220"/>
      <c r="B54" s="49"/>
      <c r="C54" s="61"/>
      <c r="D54" s="93" t="s">
        <v>110</v>
      </c>
      <c r="E54" s="37">
        <v>12</v>
      </c>
      <c r="F54" s="15"/>
      <c r="G54" s="37">
        <v>12</v>
      </c>
      <c r="H54" s="15"/>
      <c r="I54" s="14"/>
      <c r="J54" s="133"/>
      <c r="K54" s="31">
        <v>1</v>
      </c>
      <c r="L54" s="12" t="s">
        <v>14</v>
      </c>
      <c r="M54" s="37">
        <v>100</v>
      </c>
      <c r="N54" s="55">
        <v>20</v>
      </c>
      <c r="O54" s="9"/>
      <c r="P54" s="2"/>
      <c r="Q54" s="2"/>
      <c r="R54" s="2"/>
      <c r="S54" s="6"/>
    </row>
    <row r="55" spans="1:20" ht="14.25" customHeight="1" x14ac:dyDescent="0.2">
      <c r="A55" s="220"/>
      <c r="B55" s="49"/>
      <c r="C55" s="61"/>
      <c r="D55" s="68" t="s">
        <v>75</v>
      </c>
      <c r="E55" s="37"/>
      <c r="F55" s="15"/>
      <c r="G55" s="15"/>
      <c r="H55" s="15"/>
      <c r="I55" s="14"/>
      <c r="J55" s="133"/>
      <c r="K55" s="69">
        <f>SUM(K57:K57)</f>
        <v>2</v>
      </c>
      <c r="L55" s="12"/>
      <c r="M55" s="37"/>
      <c r="N55" s="55"/>
      <c r="O55" s="9"/>
      <c r="P55" s="2"/>
      <c r="Q55" s="2"/>
      <c r="R55" s="2"/>
      <c r="S55" s="6"/>
    </row>
    <row r="56" spans="1:20" ht="14.25" customHeight="1" x14ac:dyDescent="0.2">
      <c r="A56" s="220"/>
      <c r="B56" s="49"/>
      <c r="C56" s="61"/>
      <c r="D56" s="21" t="s">
        <v>52</v>
      </c>
      <c r="E56" s="37">
        <f>SUM(F56:I56)</f>
        <v>26</v>
      </c>
      <c r="F56" s="15"/>
      <c r="G56" s="15"/>
      <c r="H56" s="15">
        <v>6</v>
      </c>
      <c r="I56" s="37">
        <v>20</v>
      </c>
      <c r="J56" s="133"/>
      <c r="K56" s="31">
        <v>0</v>
      </c>
      <c r="L56" s="12" t="s">
        <v>14</v>
      </c>
      <c r="M56" s="37">
        <v>100</v>
      </c>
      <c r="N56" s="55">
        <v>20</v>
      </c>
      <c r="O56" s="9"/>
      <c r="P56" s="2"/>
      <c r="Q56" s="2"/>
      <c r="R56" s="2"/>
      <c r="S56" s="6"/>
    </row>
    <row r="57" spans="1:20" ht="14.25" customHeight="1" x14ac:dyDescent="0.2">
      <c r="A57" s="220"/>
      <c r="B57" s="49"/>
      <c r="C57" s="61"/>
      <c r="D57" s="30" t="s">
        <v>122</v>
      </c>
      <c r="E57" s="37">
        <v>60</v>
      </c>
      <c r="F57" s="15"/>
      <c r="G57" s="15">
        <v>20</v>
      </c>
      <c r="H57" s="15"/>
      <c r="I57" s="14">
        <v>40</v>
      </c>
      <c r="J57" s="133"/>
      <c r="K57" s="31">
        <v>2</v>
      </c>
      <c r="L57" s="12" t="s">
        <v>14</v>
      </c>
      <c r="M57" s="37">
        <v>100</v>
      </c>
      <c r="N57" s="55">
        <v>20</v>
      </c>
      <c r="O57" s="9"/>
      <c r="P57" s="2"/>
      <c r="Q57" s="2"/>
      <c r="R57" s="2"/>
      <c r="S57" s="6"/>
    </row>
    <row r="58" spans="1:20" ht="14.25" customHeight="1" x14ac:dyDescent="0.2">
      <c r="A58" s="220"/>
      <c r="B58" s="49"/>
      <c r="C58" s="61"/>
      <c r="D58" s="77" t="s">
        <v>66</v>
      </c>
      <c r="E58" s="37"/>
      <c r="F58" s="16"/>
      <c r="G58" s="16"/>
      <c r="H58" s="16"/>
      <c r="I58" s="14"/>
      <c r="J58" s="134"/>
      <c r="K58" s="134"/>
      <c r="L58" s="12"/>
      <c r="M58" s="37"/>
      <c r="N58" s="64"/>
      <c r="O58" s="9"/>
      <c r="P58" s="2"/>
      <c r="Q58" s="2"/>
      <c r="R58" s="2"/>
      <c r="S58" s="6"/>
    </row>
    <row r="59" spans="1:20" ht="14.25" customHeight="1" x14ac:dyDescent="0.2">
      <c r="A59" s="220"/>
      <c r="B59" s="49"/>
      <c r="C59" s="61"/>
      <c r="D59" s="77" t="s">
        <v>67</v>
      </c>
      <c r="E59" s="37"/>
      <c r="F59" s="15"/>
      <c r="G59" s="15"/>
      <c r="H59" s="15"/>
      <c r="I59" s="14"/>
      <c r="J59" s="80">
        <f>K59</f>
        <v>6</v>
      </c>
      <c r="K59" s="81">
        <f>K60+K66</f>
        <v>6</v>
      </c>
      <c r="L59" s="12"/>
      <c r="M59" s="37"/>
      <c r="N59" s="64"/>
      <c r="O59" s="9"/>
      <c r="P59" s="2"/>
      <c r="Q59" s="2"/>
      <c r="R59" s="2"/>
      <c r="S59" s="6"/>
    </row>
    <row r="60" spans="1:20" ht="14.25" customHeight="1" x14ac:dyDescent="0.2">
      <c r="A60" s="220"/>
      <c r="B60" s="49"/>
      <c r="C60" s="61"/>
      <c r="D60" s="82" t="s">
        <v>71</v>
      </c>
      <c r="E60" s="37"/>
      <c r="F60" s="15"/>
      <c r="G60" s="15"/>
      <c r="H60" s="15"/>
      <c r="I60" s="14"/>
      <c r="J60" s="133"/>
      <c r="K60" s="69">
        <f>SUM(K61:K65)</f>
        <v>3.6</v>
      </c>
      <c r="L60" s="12"/>
      <c r="M60" s="37"/>
      <c r="N60" s="64"/>
      <c r="O60" s="87"/>
      <c r="P60" s="50"/>
      <c r="Q60" s="50"/>
      <c r="R60" s="50"/>
      <c r="S60" s="88"/>
    </row>
    <row r="61" spans="1:20" ht="14.25" customHeight="1" x14ac:dyDescent="0.2">
      <c r="A61" s="220"/>
      <c r="B61" s="49"/>
      <c r="C61" s="61"/>
      <c r="D61" s="76" t="s">
        <v>176</v>
      </c>
      <c r="E61" s="37"/>
      <c r="F61" s="15"/>
      <c r="G61" s="15"/>
      <c r="H61" s="15"/>
      <c r="I61" s="14"/>
      <c r="J61" s="133"/>
      <c r="K61" s="31"/>
      <c r="L61" s="12"/>
      <c r="M61" s="37"/>
      <c r="N61" s="64"/>
      <c r="O61" s="87"/>
      <c r="P61" s="50"/>
      <c r="Q61" s="50"/>
      <c r="R61" s="50"/>
      <c r="S61" s="88"/>
    </row>
    <row r="62" spans="1:20" ht="14.25" customHeight="1" x14ac:dyDescent="0.2">
      <c r="A62" s="220"/>
      <c r="B62" s="49"/>
      <c r="C62" s="61"/>
      <c r="D62" s="96" t="s">
        <v>33</v>
      </c>
      <c r="E62" s="37">
        <f>SUM(F62:I62)</f>
        <v>20</v>
      </c>
      <c r="F62" s="15"/>
      <c r="G62" s="15">
        <v>20</v>
      </c>
      <c r="H62" s="15"/>
      <c r="I62" s="14"/>
      <c r="J62" s="133"/>
      <c r="K62" s="31">
        <v>1.1000000000000001</v>
      </c>
      <c r="L62" s="12" t="s">
        <v>14</v>
      </c>
      <c r="M62" s="37">
        <v>100</v>
      </c>
      <c r="N62" s="64">
        <v>20</v>
      </c>
      <c r="O62" s="9"/>
      <c r="P62" s="2"/>
      <c r="Q62" s="2"/>
      <c r="R62" s="2"/>
      <c r="S62" s="2"/>
      <c r="T62" s="6"/>
    </row>
    <row r="63" spans="1:20" ht="15" customHeight="1" x14ac:dyDescent="0.2">
      <c r="A63" s="220"/>
      <c r="B63" s="49"/>
      <c r="C63" s="56"/>
      <c r="D63" s="96" t="s">
        <v>111</v>
      </c>
      <c r="E63" s="37">
        <f t="shared" ref="E63" si="6">SUM(F63:I63)</f>
        <v>16</v>
      </c>
      <c r="F63" s="15"/>
      <c r="G63" s="15">
        <v>16</v>
      </c>
      <c r="H63" s="15"/>
      <c r="I63" s="14"/>
      <c r="J63" s="133"/>
      <c r="K63" s="31">
        <v>1.1000000000000001</v>
      </c>
      <c r="L63" s="12" t="s">
        <v>14</v>
      </c>
      <c r="M63" s="37">
        <v>100</v>
      </c>
      <c r="N63" s="64">
        <v>20</v>
      </c>
      <c r="O63" s="9"/>
      <c r="P63" s="2"/>
      <c r="Q63" s="2"/>
      <c r="R63" s="2"/>
      <c r="S63" s="2"/>
      <c r="T63" s="6"/>
    </row>
    <row r="64" spans="1:20" ht="14.25" customHeight="1" x14ac:dyDescent="0.2">
      <c r="A64" s="220"/>
      <c r="B64" s="49"/>
      <c r="C64" s="83"/>
      <c r="D64" s="89" t="s">
        <v>205</v>
      </c>
      <c r="E64" s="147"/>
      <c r="F64" s="189"/>
      <c r="G64" s="189"/>
      <c r="H64" s="84"/>
      <c r="I64" s="52"/>
      <c r="J64" s="85"/>
      <c r="K64" s="86"/>
      <c r="L64" s="53"/>
      <c r="M64" s="51"/>
      <c r="N64" s="65"/>
      <c r="O64" s="9"/>
      <c r="P64" s="2"/>
      <c r="Q64" s="2"/>
      <c r="R64" s="2"/>
      <c r="S64" s="2"/>
      <c r="T64" s="6"/>
    </row>
    <row r="65" spans="1:20" x14ac:dyDescent="0.2">
      <c r="A65" s="220"/>
      <c r="B65" s="49"/>
      <c r="C65" s="83"/>
      <c r="D65" s="97" t="s">
        <v>112</v>
      </c>
      <c r="E65" s="37">
        <v>18</v>
      </c>
      <c r="F65" s="84"/>
      <c r="G65" s="84">
        <v>18</v>
      </c>
      <c r="H65" s="84"/>
      <c r="I65" s="52"/>
      <c r="J65" s="85"/>
      <c r="K65" s="86">
        <v>1.4</v>
      </c>
      <c r="L65" s="12" t="s">
        <v>14</v>
      </c>
      <c r="M65" s="37">
        <v>100</v>
      </c>
      <c r="N65" s="55">
        <v>20</v>
      </c>
      <c r="O65" s="9"/>
      <c r="P65" s="2"/>
      <c r="Q65" s="2"/>
      <c r="R65" s="2"/>
      <c r="S65" s="2"/>
      <c r="T65" s="6"/>
    </row>
    <row r="66" spans="1:20" ht="12.95" customHeight="1" x14ac:dyDescent="0.2">
      <c r="A66" s="220"/>
      <c r="B66" s="49"/>
      <c r="C66" s="61"/>
      <c r="D66" s="68" t="s">
        <v>74</v>
      </c>
      <c r="E66" s="37"/>
      <c r="F66" s="15"/>
      <c r="G66" s="15"/>
      <c r="H66" s="15"/>
      <c r="I66" s="37"/>
      <c r="J66" s="133"/>
      <c r="K66" s="69">
        <f>SUM(K68:K69)</f>
        <v>2.4000000000000004</v>
      </c>
      <c r="L66" s="12"/>
      <c r="M66" s="37"/>
      <c r="N66" s="55"/>
    </row>
    <row r="67" spans="1:20" x14ac:dyDescent="0.2">
      <c r="A67" s="220"/>
      <c r="B67" s="49"/>
      <c r="C67" s="173"/>
      <c r="D67" s="21" t="s">
        <v>52</v>
      </c>
      <c r="E67" s="37">
        <f t="shared" ref="E67" si="7">SUM(F67:I67)</f>
        <v>26</v>
      </c>
      <c r="F67" s="15"/>
      <c r="G67" s="15"/>
      <c r="H67" s="15">
        <v>6</v>
      </c>
      <c r="I67" s="37">
        <v>20</v>
      </c>
      <c r="J67" s="133"/>
      <c r="K67" s="31"/>
      <c r="L67" s="12" t="s">
        <v>14</v>
      </c>
      <c r="M67" s="37">
        <v>100</v>
      </c>
      <c r="N67" s="55">
        <v>20</v>
      </c>
    </row>
    <row r="68" spans="1:20" x14ac:dyDescent="0.2">
      <c r="A68" s="220"/>
      <c r="B68" s="49"/>
      <c r="C68" s="61"/>
      <c r="D68" s="30" t="s">
        <v>122</v>
      </c>
      <c r="E68" s="37">
        <v>60</v>
      </c>
      <c r="F68" s="15"/>
      <c r="G68" s="15">
        <v>20</v>
      </c>
      <c r="H68" s="15"/>
      <c r="I68" s="14">
        <v>40</v>
      </c>
      <c r="J68" s="133"/>
      <c r="K68" s="31">
        <v>1.6</v>
      </c>
      <c r="L68" s="12"/>
      <c r="M68" s="37"/>
      <c r="N68" s="55"/>
    </row>
    <row r="69" spans="1:20" ht="13.5" thickBot="1" x14ac:dyDescent="0.25">
      <c r="A69" s="221"/>
      <c r="B69" s="148"/>
      <c r="C69" s="190"/>
      <c r="D69" s="191" t="s">
        <v>102</v>
      </c>
      <c r="E69" s="151">
        <v>100</v>
      </c>
      <c r="F69" s="152"/>
      <c r="G69" s="152">
        <v>20</v>
      </c>
      <c r="H69" s="152"/>
      <c r="I69" s="151">
        <v>80</v>
      </c>
      <c r="J69" s="192"/>
      <c r="K69" s="154">
        <v>0.8</v>
      </c>
      <c r="L69" s="155" t="s">
        <v>14</v>
      </c>
      <c r="M69" s="151">
        <v>100</v>
      </c>
      <c r="N69" s="156">
        <v>20</v>
      </c>
    </row>
    <row r="71" spans="1:20" ht="15" x14ac:dyDescent="0.25">
      <c r="D71" s="174" t="s">
        <v>177</v>
      </c>
      <c r="E71" s="175"/>
      <c r="F71" s="175"/>
      <c r="G71" s="176"/>
      <c r="H71" s="176"/>
      <c r="I71" s="176"/>
      <c r="J71" s="176"/>
      <c r="K71" s="176"/>
      <c r="L71" s="177"/>
      <c r="M71" s="178"/>
    </row>
    <row r="72" spans="1:20" ht="15" x14ac:dyDescent="0.25">
      <c r="D72" s="179" t="s">
        <v>178</v>
      </c>
      <c r="E72" s="180"/>
      <c r="F72" s="180"/>
      <c r="G72" s="181"/>
      <c r="H72" s="181">
        <f>H73+H74</f>
        <v>18</v>
      </c>
      <c r="I72" s="181"/>
      <c r="J72" s="181"/>
      <c r="K72" s="181"/>
      <c r="L72" s="182"/>
      <c r="M72" s="183"/>
    </row>
    <row r="73" spans="1:20" ht="30" x14ac:dyDescent="0.25">
      <c r="D73" s="184" t="s">
        <v>229</v>
      </c>
      <c r="E73" s="175"/>
      <c r="F73" s="175"/>
      <c r="G73" s="176"/>
      <c r="H73" s="176">
        <v>10</v>
      </c>
      <c r="I73" s="176"/>
      <c r="J73" s="176"/>
      <c r="K73" s="176"/>
      <c r="L73" s="177"/>
      <c r="M73" s="178"/>
    </row>
    <row r="74" spans="1:20" ht="15" x14ac:dyDescent="0.25">
      <c r="D74" s="185" t="s">
        <v>230</v>
      </c>
      <c r="E74" s="175"/>
      <c r="F74" s="175"/>
      <c r="G74" s="176"/>
      <c r="H74" s="176">
        <v>8</v>
      </c>
      <c r="I74" s="176"/>
      <c r="J74" s="176"/>
      <c r="K74" s="176"/>
      <c r="L74" s="177"/>
      <c r="M74" s="178"/>
    </row>
    <row r="75" spans="1:20" ht="15" x14ac:dyDescent="0.25">
      <c r="D75" s="179" t="s">
        <v>179</v>
      </c>
      <c r="E75" s="180"/>
      <c r="F75" s="180"/>
      <c r="G75" s="181"/>
      <c r="H75" s="181">
        <f>H76+H77</f>
        <v>18</v>
      </c>
      <c r="I75" s="181"/>
      <c r="J75" s="181"/>
      <c r="K75" s="181"/>
      <c r="L75" s="182"/>
      <c r="M75" s="183"/>
    </row>
    <row r="76" spans="1:20" ht="15" x14ac:dyDescent="0.25">
      <c r="D76" s="185" t="s">
        <v>201</v>
      </c>
      <c r="E76" s="175"/>
      <c r="F76" s="175"/>
      <c r="G76" s="176"/>
      <c r="H76" s="176">
        <v>10</v>
      </c>
      <c r="I76" s="176"/>
      <c r="J76" s="176"/>
      <c r="K76" s="176"/>
      <c r="L76" s="177"/>
      <c r="M76" s="186"/>
    </row>
    <row r="77" spans="1:20" ht="15" x14ac:dyDescent="0.25">
      <c r="D77" s="185" t="s">
        <v>202</v>
      </c>
      <c r="E77" s="175"/>
      <c r="F77" s="175"/>
      <c r="G77" s="176"/>
      <c r="H77" s="176">
        <v>8</v>
      </c>
      <c r="I77" s="176"/>
      <c r="J77" s="176"/>
      <c r="K77" s="176"/>
      <c r="L77" s="177"/>
      <c r="M77" s="186"/>
    </row>
    <row r="78" spans="1:20" ht="15" x14ac:dyDescent="0.25">
      <c r="D78" s="179" t="s">
        <v>180</v>
      </c>
      <c r="E78" s="180"/>
      <c r="F78" s="180"/>
      <c r="G78" s="181"/>
      <c r="H78" s="181">
        <f>H79+H80</f>
        <v>14</v>
      </c>
      <c r="I78" s="181"/>
      <c r="J78" s="181"/>
      <c r="K78" s="181"/>
      <c r="L78" s="182"/>
      <c r="M78" s="183"/>
    </row>
    <row r="79" spans="1:20" ht="15" x14ac:dyDescent="0.25">
      <c r="D79" s="185" t="s">
        <v>203</v>
      </c>
      <c r="E79" s="175"/>
      <c r="F79" s="175"/>
      <c r="G79" s="176"/>
      <c r="H79" s="176">
        <v>8</v>
      </c>
      <c r="I79" s="176"/>
      <c r="J79" s="176"/>
      <c r="K79" s="176"/>
      <c r="L79" s="177"/>
      <c r="M79" s="178"/>
    </row>
    <row r="80" spans="1:20" ht="15" x14ac:dyDescent="0.25">
      <c r="D80" s="184" t="s">
        <v>204</v>
      </c>
      <c r="E80" s="175"/>
      <c r="F80" s="175"/>
      <c r="G80" s="176"/>
      <c r="H80" s="176">
        <v>6</v>
      </c>
      <c r="I80" s="176"/>
      <c r="J80" s="176"/>
      <c r="K80" s="176"/>
      <c r="L80" s="177"/>
      <c r="M80" s="178"/>
    </row>
    <row r="81" spans="4:13" ht="15" x14ac:dyDescent="0.25">
      <c r="E81" s="175"/>
      <c r="F81" s="175"/>
      <c r="G81" s="176"/>
      <c r="H81" s="176"/>
      <c r="I81" s="176"/>
      <c r="J81" s="176"/>
      <c r="K81" s="176"/>
      <c r="L81" s="177"/>
      <c r="M81" s="178"/>
    </row>
    <row r="82" spans="4:13" ht="15" x14ac:dyDescent="0.25">
      <c r="D82" s="10" t="s">
        <v>181</v>
      </c>
      <c r="E82" s="175"/>
      <c r="F82" s="175"/>
      <c r="G82" s="176"/>
      <c r="H82" s="176">
        <f>H72+H75+H78</f>
        <v>50</v>
      </c>
      <c r="I82" s="176"/>
      <c r="J82" s="176"/>
      <c r="K82" s="176"/>
      <c r="L82" s="177"/>
      <c r="M82" s="178"/>
    </row>
    <row r="84" spans="4:13" x14ac:dyDescent="0.2">
      <c r="D84" s="1" t="s">
        <v>233</v>
      </c>
    </row>
    <row r="85" spans="4:13" x14ac:dyDescent="0.2">
      <c r="D85" s="1" t="s">
        <v>234</v>
      </c>
    </row>
  </sheetData>
  <mergeCells count="22">
    <mergeCell ref="J5:J8"/>
    <mergeCell ref="K5:K8"/>
    <mergeCell ref="L5:N5"/>
    <mergeCell ref="L6:N6"/>
    <mergeCell ref="L7:L8"/>
    <mergeCell ref="M7:M8"/>
    <mergeCell ref="N7:N8"/>
    <mergeCell ref="C5:C8"/>
    <mergeCell ref="A5:A8"/>
    <mergeCell ref="B5:B8"/>
    <mergeCell ref="A9:A69"/>
    <mergeCell ref="I5:I7"/>
    <mergeCell ref="D5:D7"/>
    <mergeCell ref="E5:E7"/>
    <mergeCell ref="F5:F7"/>
    <mergeCell ref="G5:G7"/>
    <mergeCell ref="H5:H7"/>
    <mergeCell ref="A1:N1"/>
    <mergeCell ref="A2:N2"/>
    <mergeCell ref="A3:N3"/>
    <mergeCell ref="A4:C4"/>
    <mergeCell ref="E4:N4"/>
  </mergeCells>
  <pageMargins left="0.7" right="0.7" top="0.75" bottom="0.75" header="0.3" footer="0.3"/>
  <pageSetup paperSize="9" scale="5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631A8-6792-4166-B28E-746F2E45ED39}">
  <sheetPr>
    <pageSetUpPr fitToPage="1"/>
  </sheetPr>
  <dimension ref="A1:N69"/>
  <sheetViews>
    <sheetView topLeftCell="A46" zoomScaleNormal="100" workbookViewId="0">
      <selection activeCell="D68" sqref="D68:D69"/>
    </sheetView>
  </sheetViews>
  <sheetFormatPr baseColWidth="10" defaultRowHeight="12.75" x14ac:dyDescent="0.2"/>
  <cols>
    <col min="2" max="2" width="15.5703125" bestFit="1" customWidth="1"/>
    <col min="3" max="3" width="14.42578125" customWidth="1"/>
    <col min="4" max="4" width="59.85546875" customWidth="1"/>
    <col min="5" max="8" width="8.85546875" customWidth="1"/>
    <col min="9" max="9" width="8.85546875" style="36" customWidth="1"/>
    <col min="10" max="14" width="8.85546875" customWidth="1"/>
  </cols>
  <sheetData>
    <row r="1" spans="1:14" ht="15.75" x14ac:dyDescent="0.25">
      <c r="A1" s="198" t="s">
        <v>131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ht="15.75" x14ac:dyDescent="0.25">
      <c r="A2" s="201" t="s">
        <v>132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1:14" ht="15" thickBot="1" x14ac:dyDescent="0.25">
      <c r="A3" s="204" t="s">
        <v>127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1:14" ht="16.5" thickBot="1" x14ac:dyDescent="0.25">
      <c r="A4" s="207" t="s">
        <v>128</v>
      </c>
      <c r="B4" s="207"/>
      <c r="C4" s="207"/>
      <c r="D4" s="135" t="s">
        <v>129</v>
      </c>
      <c r="E4" s="208" t="s">
        <v>130</v>
      </c>
      <c r="F4" s="208"/>
      <c r="G4" s="208"/>
      <c r="H4" s="208"/>
      <c r="I4" s="208"/>
      <c r="J4" s="208"/>
      <c r="K4" s="208"/>
      <c r="L4" s="208"/>
      <c r="M4" s="208"/>
      <c r="N4" s="208"/>
    </row>
    <row r="5" spans="1:14" x14ac:dyDescent="0.2">
      <c r="A5" s="224" t="s">
        <v>124</v>
      </c>
      <c r="B5" s="226" t="s">
        <v>125</v>
      </c>
      <c r="C5" s="224" t="s">
        <v>30</v>
      </c>
      <c r="D5" s="212" t="s">
        <v>15</v>
      </c>
      <c r="E5" s="212" t="s">
        <v>11</v>
      </c>
      <c r="F5" s="218" t="s">
        <v>8</v>
      </c>
      <c r="G5" s="218" t="s">
        <v>9</v>
      </c>
      <c r="H5" s="218" t="s">
        <v>10</v>
      </c>
      <c r="I5" s="248" t="s">
        <v>31</v>
      </c>
      <c r="J5" s="212" t="s">
        <v>6</v>
      </c>
      <c r="K5" s="215" t="s">
        <v>1</v>
      </c>
      <c r="L5" s="210" t="s">
        <v>0</v>
      </c>
      <c r="M5" s="210"/>
      <c r="N5" s="211"/>
    </row>
    <row r="6" spans="1:14" x14ac:dyDescent="0.2">
      <c r="A6" s="225"/>
      <c r="B6" s="227"/>
      <c r="C6" s="225"/>
      <c r="D6" s="209"/>
      <c r="E6" s="209"/>
      <c r="F6" s="219"/>
      <c r="G6" s="219"/>
      <c r="H6" s="219"/>
      <c r="I6" s="249"/>
      <c r="J6" s="209"/>
      <c r="K6" s="216"/>
      <c r="L6" s="213" t="s">
        <v>7</v>
      </c>
      <c r="M6" s="213"/>
      <c r="N6" s="214"/>
    </row>
    <row r="7" spans="1:14" x14ac:dyDescent="0.2">
      <c r="A7" s="225"/>
      <c r="B7" s="227"/>
      <c r="C7" s="225"/>
      <c r="D7" s="209"/>
      <c r="E7" s="209"/>
      <c r="F7" s="219"/>
      <c r="G7" s="219"/>
      <c r="H7" s="219"/>
      <c r="I7" s="249"/>
      <c r="J7" s="209"/>
      <c r="K7" s="216"/>
      <c r="L7" s="209" t="s">
        <v>12</v>
      </c>
      <c r="M7" s="209" t="s">
        <v>3</v>
      </c>
      <c r="N7" s="217" t="s">
        <v>13</v>
      </c>
    </row>
    <row r="8" spans="1:14" ht="13.5" x14ac:dyDescent="0.2">
      <c r="A8" s="225"/>
      <c r="B8" s="227"/>
      <c r="C8" s="228"/>
      <c r="D8" s="46" t="s">
        <v>135</v>
      </c>
      <c r="E8" s="134"/>
      <c r="F8" s="47"/>
      <c r="G8" s="47"/>
      <c r="H8" s="47"/>
      <c r="I8" s="134"/>
      <c r="J8" s="209"/>
      <c r="K8" s="216"/>
      <c r="L8" s="209"/>
      <c r="M8" s="209"/>
      <c r="N8" s="217"/>
    </row>
    <row r="9" spans="1:14" ht="25.5" x14ac:dyDescent="0.2">
      <c r="A9" s="220" t="s">
        <v>232</v>
      </c>
      <c r="B9" s="107"/>
      <c r="C9" s="108"/>
      <c r="D9" s="40" t="s">
        <v>34</v>
      </c>
      <c r="E9" s="41"/>
      <c r="F9" s="42"/>
      <c r="G9" s="42"/>
      <c r="H9" s="42"/>
      <c r="I9" s="41"/>
      <c r="J9" s="20"/>
      <c r="K9" s="32"/>
      <c r="L9" s="43"/>
      <c r="M9" s="43"/>
      <c r="N9" s="58"/>
    </row>
    <row r="10" spans="1:14" x14ac:dyDescent="0.2">
      <c r="A10" s="220"/>
      <c r="B10" s="107"/>
      <c r="C10" s="108"/>
      <c r="D10" s="22" t="s">
        <v>63</v>
      </c>
      <c r="E10" s="13"/>
      <c r="F10" s="15"/>
      <c r="G10" s="15"/>
      <c r="H10" s="15"/>
      <c r="I10" s="37"/>
      <c r="J10" s="67">
        <f>K10</f>
        <v>6</v>
      </c>
      <c r="K10" s="67">
        <f>K11+K16</f>
        <v>6</v>
      </c>
      <c r="L10" s="27"/>
      <c r="M10" s="27"/>
      <c r="N10" s="59"/>
    </row>
    <row r="11" spans="1:14" x14ac:dyDescent="0.2">
      <c r="A11" s="220"/>
      <c r="B11" s="107"/>
      <c r="C11" s="108"/>
      <c r="D11" s="68" t="s">
        <v>64</v>
      </c>
      <c r="E11" s="13"/>
      <c r="F11" s="15"/>
      <c r="G11" s="15"/>
      <c r="H11" s="15"/>
      <c r="I11" s="37"/>
      <c r="J11" s="133"/>
      <c r="K11" s="69">
        <f>SUM(K12:K15)</f>
        <v>3.6</v>
      </c>
      <c r="L11" s="27"/>
      <c r="M11" s="27"/>
      <c r="N11" s="59"/>
    </row>
    <row r="12" spans="1:14" ht="15" customHeight="1" x14ac:dyDescent="0.2">
      <c r="A12" s="220"/>
      <c r="B12" s="130" t="s">
        <v>137</v>
      </c>
      <c r="C12" s="108"/>
      <c r="D12" s="21" t="s">
        <v>206</v>
      </c>
      <c r="E12" s="13">
        <f>SUM(F12:I12)</f>
        <v>18</v>
      </c>
      <c r="F12" s="15">
        <v>6</v>
      </c>
      <c r="G12" s="15">
        <v>6</v>
      </c>
      <c r="H12" s="15"/>
      <c r="I12" s="37">
        <v>6</v>
      </c>
      <c r="J12" s="27"/>
      <c r="K12" s="31">
        <v>1</v>
      </c>
      <c r="L12" s="12" t="s">
        <v>14</v>
      </c>
      <c r="M12" s="13">
        <v>100</v>
      </c>
      <c r="N12" s="60">
        <v>20</v>
      </c>
    </row>
    <row r="13" spans="1:14" x14ac:dyDescent="0.2">
      <c r="A13" s="220"/>
      <c r="B13" s="130" t="s">
        <v>137</v>
      </c>
      <c r="C13" s="108"/>
      <c r="D13" s="21" t="s">
        <v>182</v>
      </c>
      <c r="E13" s="13">
        <f t="shared" ref="E13:E15" si="0">SUM(F13:I13)</f>
        <v>20</v>
      </c>
      <c r="F13" s="15">
        <v>10</v>
      </c>
      <c r="G13" s="15">
        <v>10</v>
      </c>
      <c r="H13" s="15"/>
      <c r="I13" s="37"/>
      <c r="J13" s="27"/>
      <c r="K13" s="31">
        <v>1</v>
      </c>
      <c r="L13" s="12" t="s">
        <v>14</v>
      </c>
      <c r="M13" s="13">
        <v>100</v>
      </c>
      <c r="N13" s="60">
        <v>20</v>
      </c>
    </row>
    <row r="14" spans="1:14" x14ac:dyDescent="0.2">
      <c r="A14" s="220"/>
      <c r="B14" s="107" t="s">
        <v>138</v>
      </c>
      <c r="C14" s="109"/>
      <c r="D14" s="21" t="s">
        <v>183</v>
      </c>
      <c r="E14" s="13">
        <f t="shared" si="0"/>
        <v>18</v>
      </c>
      <c r="F14" s="15"/>
      <c r="G14" s="15">
        <v>18</v>
      </c>
      <c r="H14" s="15"/>
      <c r="I14" s="37"/>
      <c r="J14" s="27"/>
      <c r="K14" s="31">
        <v>1</v>
      </c>
      <c r="L14" s="12" t="s">
        <v>14</v>
      </c>
      <c r="M14" s="13">
        <v>100</v>
      </c>
      <c r="N14" s="60">
        <v>20</v>
      </c>
    </row>
    <row r="15" spans="1:14" x14ac:dyDescent="0.2">
      <c r="A15" s="220"/>
      <c r="B15" s="107" t="s">
        <v>138</v>
      </c>
      <c r="C15" s="109" t="s">
        <v>119</v>
      </c>
      <c r="D15" s="76" t="s">
        <v>184</v>
      </c>
      <c r="E15" s="13">
        <f t="shared" si="0"/>
        <v>10</v>
      </c>
      <c r="F15" s="75"/>
      <c r="G15" s="15">
        <v>10</v>
      </c>
      <c r="H15" s="15"/>
      <c r="I15" s="37"/>
      <c r="J15" s="27"/>
      <c r="K15" s="31">
        <v>0.6</v>
      </c>
      <c r="L15" s="12" t="s">
        <v>14</v>
      </c>
      <c r="M15" s="13">
        <v>100</v>
      </c>
      <c r="N15" s="60">
        <v>20</v>
      </c>
    </row>
    <row r="16" spans="1:14" x14ac:dyDescent="0.2">
      <c r="A16" s="220"/>
      <c r="B16" s="107"/>
      <c r="C16" s="109"/>
      <c r="D16" s="68" t="s">
        <v>113</v>
      </c>
      <c r="E16" s="13"/>
      <c r="F16" s="75"/>
      <c r="G16" s="15"/>
      <c r="H16" s="15"/>
      <c r="I16" s="37"/>
      <c r="J16" s="27"/>
      <c r="K16" s="69">
        <f>SUM(K17:K20)</f>
        <v>2.4</v>
      </c>
      <c r="L16" s="12"/>
      <c r="M16" s="13"/>
      <c r="N16" s="60"/>
    </row>
    <row r="17" spans="1:14" x14ac:dyDescent="0.2">
      <c r="A17" s="220"/>
      <c r="B17" s="107" t="s">
        <v>138</v>
      </c>
      <c r="C17" s="109" t="s">
        <v>51</v>
      </c>
      <c r="D17" s="21" t="s">
        <v>52</v>
      </c>
      <c r="E17" s="13">
        <f>SUM(F17:I17)</f>
        <v>26</v>
      </c>
      <c r="F17" s="15"/>
      <c r="G17" s="15"/>
      <c r="H17" s="15">
        <v>6</v>
      </c>
      <c r="I17" s="37">
        <v>20</v>
      </c>
      <c r="J17" s="133"/>
      <c r="K17" s="31">
        <v>0.4</v>
      </c>
      <c r="L17" s="12" t="s">
        <v>14</v>
      </c>
      <c r="M17" s="13">
        <v>100</v>
      </c>
      <c r="N17" s="60">
        <v>20</v>
      </c>
    </row>
    <row r="18" spans="1:14" x14ac:dyDescent="0.2">
      <c r="A18" s="220"/>
      <c r="B18" s="107"/>
      <c r="C18" s="109" t="s">
        <v>51</v>
      </c>
      <c r="D18" s="21" t="s">
        <v>55</v>
      </c>
      <c r="E18" s="13"/>
      <c r="F18" s="15"/>
      <c r="G18" s="15"/>
      <c r="H18" s="15"/>
      <c r="I18" s="37"/>
      <c r="J18" s="133"/>
      <c r="K18" s="31">
        <v>1</v>
      </c>
      <c r="L18" s="12" t="s">
        <v>14</v>
      </c>
      <c r="M18" s="13">
        <v>100</v>
      </c>
      <c r="N18" s="60">
        <v>20</v>
      </c>
    </row>
    <row r="19" spans="1:14" x14ac:dyDescent="0.2">
      <c r="A19" s="220"/>
      <c r="B19" s="107"/>
      <c r="C19" s="109"/>
      <c r="D19" s="21" t="s">
        <v>123</v>
      </c>
      <c r="E19" s="13">
        <f>SUM(F19:I19)</f>
        <v>42</v>
      </c>
      <c r="F19" s="75"/>
      <c r="G19" s="15">
        <v>22</v>
      </c>
      <c r="H19" s="15"/>
      <c r="I19" s="37">
        <v>20</v>
      </c>
      <c r="J19" s="27"/>
      <c r="K19" s="31">
        <v>0.5</v>
      </c>
      <c r="L19" s="12" t="s">
        <v>14</v>
      </c>
      <c r="M19" s="13">
        <v>100</v>
      </c>
      <c r="N19" s="60">
        <v>20</v>
      </c>
    </row>
    <row r="20" spans="1:14" x14ac:dyDescent="0.2">
      <c r="A20" s="220"/>
      <c r="B20" s="107"/>
      <c r="C20" s="109"/>
      <c r="D20" s="21" t="s">
        <v>208</v>
      </c>
      <c r="E20" s="13">
        <f t="shared" ref="E20" si="1">SUM(F20:I20)</f>
        <v>72</v>
      </c>
      <c r="F20" s="75"/>
      <c r="G20" s="15">
        <v>22</v>
      </c>
      <c r="H20" s="15"/>
      <c r="I20" s="37">
        <v>50</v>
      </c>
      <c r="J20" s="27"/>
      <c r="K20" s="31">
        <v>0.5</v>
      </c>
      <c r="L20" s="12" t="s">
        <v>14</v>
      </c>
      <c r="M20" s="13">
        <v>100</v>
      </c>
      <c r="N20" s="60">
        <v>20</v>
      </c>
    </row>
    <row r="21" spans="1:14" x14ac:dyDescent="0.2">
      <c r="A21" s="220"/>
      <c r="B21" s="107"/>
      <c r="C21" s="109"/>
      <c r="D21" s="23" t="s">
        <v>32</v>
      </c>
      <c r="E21" s="13"/>
      <c r="F21" s="16"/>
      <c r="G21" s="16"/>
      <c r="H21" s="16"/>
      <c r="I21" s="91"/>
      <c r="J21" s="20"/>
      <c r="K21" s="32"/>
      <c r="L21" s="13"/>
      <c r="M21" s="13"/>
      <c r="N21" s="60"/>
    </row>
    <row r="22" spans="1:14" x14ac:dyDescent="0.2">
      <c r="A22" s="220"/>
      <c r="B22" s="107"/>
      <c r="C22" s="109"/>
      <c r="D22" s="23" t="s">
        <v>76</v>
      </c>
      <c r="E22" s="13"/>
      <c r="F22" s="15"/>
      <c r="G22" s="15"/>
      <c r="H22" s="15"/>
      <c r="I22" s="37"/>
      <c r="J22" s="28">
        <f>K22</f>
        <v>6</v>
      </c>
      <c r="K22" s="33">
        <f>K23+K28</f>
        <v>6</v>
      </c>
      <c r="L22" s="27"/>
      <c r="M22" s="27"/>
      <c r="N22" s="59"/>
    </row>
    <row r="23" spans="1:14" x14ac:dyDescent="0.2">
      <c r="A23" s="220"/>
      <c r="B23" s="107"/>
      <c r="C23" s="109"/>
      <c r="D23" s="68" t="s">
        <v>77</v>
      </c>
      <c r="E23" s="13"/>
      <c r="F23" s="17"/>
      <c r="G23" s="17"/>
      <c r="H23" s="17"/>
      <c r="I23" s="34"/>
      <c r="J23" s="133"/>
      <c r="K23" s="69">
        <f>SUM(K24:K27)</f>
        <v>3.6</v>
      </c>
      <c r="L23" s="27"/>
      <c r="M23" s="27"/>
      <c r="N23" s="59"/>
    </row>
    <row r="24" spans="1:14" ht="15" customHeight="1" x14ac:dyDescent="0.2">
      <c r="A24" s="220"/>
      <c r="B24" s="107" t="s">
        <v>138</v>
      </c>
      <c r="C24" s="109"/>
      <c r="D24" s="21" t="s">
        <v>185</v>
      </c>
      <c r="E24" s="13">
        <f>SUM(F24:I24)</f>
        <v>20</v>
      </c>
      <c r="F24" s="15"/>
      <c r="G24" s="15">
        <v>10</v>
      </c>
      <c r="H24" s="15">
        <v>10</v>
      </c>
      <c r="I24" s="37"/>
      <c r="J24" s="133"/>
      <c r="K24" s="31">
        <v>1</v>
      </c>
      <c r="L24" s="12" t="s">
        <v>14</v>
      </c>
      <c r="M24" s="13">
        <v>100</v>
      </c>
      <c r="N24" s="60">
        <v>20</v>
      </c>
    </row>
    <row r="25" spans="1:14" x14ac:dyDescent="0.2">
      <c r="A25" s="220"/>
      <c r="B25" s="107" t="s">
        <v>138</v>
      </c>
      <c r="C25" s="109"/>
      <c r="D25" s="21" t="s">
        <v>186</v>
      </c>
      <c r="E25" s="13">
        <f t="shared" ref="E25:E27" si="2">SUM(F25:I25)</f>
        <v>20</v>
      </c>
      <c r="F25" s="75"/>
      <c r="G25" s="15">
        <v>20</v>
      </c>
      <c r="H25" s="15"/>
      <c r="I25" s="37"/>
      <c r="J25" s="133"/>
      <c r="K25" s="31">
        <v>1</v>
      </c>
      <c r="L25" s="12" t="s">
        <v>14</v>
      </c>
      <c r="M25" s="37">
        <v>100</v>
      </c>
      <c r="N25" s="55">
        <v>20</v>
      </c>
    </row>
    <row r="26" spans="1:14" x14ac:dyDescent="0.2">
      <c r="A26" s="220"/>
      <c r="B26" s="107" t="s">
        <v>138</v>
      </c>
      <c r="C26" s="109"/>
      <c r="D26" s="21" t="s">
        <v>207</v>
      </c>
      <c r="E26" s="13">
        <v>20</v>
      </c>
      <c r="F26" s="75"/>
      <c r="G26" s="37">
        <v>14</v>
      </c>
      <c r="H26" s="75"/>
      <c r="I26" s="37">
        <v>6</v>
      </c>
      <c r="J26" s="133"/>
      <c r="K26" s="31">
        <v>1</v>
      </c>
      <c r="L26" s="12" t="s">
        <v>14</v>
      </c>
      <c r="M26" s="13">
        <v>100</v>
      </c>
      <c r="N26" s="60">
        <v>20</v>
      </c>
    </row>
    <row r="27" spans="1:14" x14ac:dyDescent="0.2">
      <c r="A27" s="220"/>
      <c r="B27" s="107" t="s">
        <v>138</v>
      </c>
      <c r="C27" s="109" t="s">
        <v>119</v>
      </c>
      <c r="D27" s="76" t="s">
        <v>184</v>
      </c>
      <c r="E27" s="13">
        <f t="shared" si="2"/>
        <v>10</v>
      </c>
      <c r="F27" s="75"/>
      <c r="G27" s="15">
        <v>10</v>
      </c>
      <c r="H27" s="15"/>
      <c r="I27" s="37"/>
      <c r="J27" s="27"/>
      <c r="K27" s="31">
        <v>0.6</v>
      </c>
      <c r="L27" s="12" t="s">
        <v>14</v>
      </c>
      <c r="M27" s="13">
        <v>100</v>
      </c>
      <c r="N27" s="60">
        <v>20</v>
      </c>
    </row>
    <row r="28" spans="1:14" x14ac:dyDescent="0.2">
      <c r="A28" s="220"/>
      <c r="B28" s="107"/>
      <c r="C28" s="109"/>
      <c r="D28" s="68" t="s">
        <v>114</v>
      </c>
      <c r="E28" s="13"/>
      <c r="F28" s="75"/>
      <c r="G28" s="15"/>
      <c r="H28" s="15"/>
      <c r="I28" s="37"/>
      <c r="J28" s="27"/>
      <c r="K28" s="69">
        <f>SUM(K29:K32)</f>
        <v>2.4</v>
      </c>
      <c r="L28" s="12"/>
      <c r="M28" s="13"/>
      <c r="N28" s="60"/>
    </row>
    <row r="29" spans="1:14" x14ac:dyDescent="0.2">
      <c r="A29" s="220"/>
      <c r="B29" s="107" t="s">
        <v>138</v>
      </c>
      <c r="C29" s="109" t="s">
        <v>51</v>
      </c>
      <c r="D29" s="21" t="s">
        <v>52</v>
      </c>
      <c r="E29" s="13">
        <f>SUM(F29:I29)</f>
        <v>26</v>
      </c>
      <c r="F29" s="15"/>
      <c r="G29" s="15"/>
      <c r="H29" s="15">
        <v>6</v>
      </c>
      <c r="I29" s="37">
        <v>20</v>
      </c>
      <c r="J29" s="133"/>
      <c r="K29" s="31">
        <v>0.4</v>
      </c>
      <c r="L29" s="12" t="s">
        <v>14</v>
      </c>
      <c r="M29" s="13">
        <v>100</v>
      </c>
      <c r="N29" s="60">
        <v>20</v>
      </c>
    </row>
    <row r="30" spans="1:14" x14ac:dyDescent="0.2">
      <c r="A30" s="220"/>
      <c r="B30" s="107"/>
      <c r="C30" s="109" t="s">
        <v>51</v>
      </c>
      <c r="D30" s="21" t="s">
        <v>55</v>
      </c>
      <c r="E30" s="13"/>
      <c r="F30" s="15"/>
      <c r="G30" s="15"/>
      <c r="H30" s="15"/>
      <c r="I30" s="37"/>
      <c r="J30" s="133"/>
      <c r="K30" s="31">
        <v>1</v>
      </c>
      <c r="L30" s="12" t="s">
        <v>14</v>
      </c>
      <c r="M30" s="13">
        <v>100</v>
      </c>
      <c r="N30" s="60">
        <v>20</v>
      </c>
    </row>
    <row r="31" spans="1:14" x14ac:dyDescent="0.2">
      <c r="A31" s="220"/>
      <c r="B31" s="107"/>
      <c r="C31" s="109"/>
      <c r="D31" s="21" t="s">
        <v>123</v>
      </c>
      <c r="E31" s="13">
        <f>SUM(F31:I31)</f>
        <v>42</v>
      </c>
      <c r="F31" s="75"/>
      <c r="G31" s="15">
        <v>22</v>
      </c>
      <c r="H31" s="15"/>
      <c r="I31" s="37">
        <v>20</v>
      </c>
      <c r="J31" s="27"/>
      <c r="K31" s="31">
        <v>0.5</v>
      </c>
      <c r="L31" s="12" t="s">
        <v>14</v>
      </c>
      <c r="M31" s="13">
        <v>100</v>
      </c>
      <c r="N31" s="60">
        <v>20</v>
      </c>
    </row>
    <row r="32" spans="1:14" x14ac:dyDescent="0.2">
      <c r="A32" s="220"/>
      <c r="B32" s="107"/>
      <c r="C32" s="109"/>
      <c r="D32" s="21" t="s">
        <v>208</v>
      </c>
      <c r="E32" s="13">
        <f t="shared" ref="E32" si="3">SUM(F32:I32)</f>
        <v>72</v>
      </c>
      <c r="F32" s="75"/>
      <c r="G32" s="15">
        <v>22</v>
      </c>
      <c r="H32" s="15"/>
      <c r="I32" s="37">
        <v>50</v>
      </c>
      <c r="J32" s="27"/>
      <c r="K32" s="31">
        <v>0.5</v>
      </c>
      <c r="L32" s="12" t="s">
        <v>14</v>
      </c>
      <c r="M32" s="13">
        <v>100</v>
      </c>
      <c r="N32" s="60">
        <v>20</v>
      </c>
    </row>
    <row r="33" spans="1:14" x14ac:dyDescent="0.2">
      <c r="A33" s="220"/>
      <c r="B33" s="27"/>
      <c r="C33" s="110"/>
      <c r="D33" s="44" t="s">
        <v>40</v>
      </c>
      <c r="E33" s="13"/>
      <c r="F33" s="15"/>
      <c r="G33" s="15"/>
      <c r="H33" s="15"/>
      <c r="I33" s="37"/>
      <c r="J33" s="133"/>
      <c r="K33" s="34"/>
      <c r="L33" s="133"/>
      <c r="M33" s="133"/>
      <c r="N33" s="58"/>
    </row>
    <row r="34" spans="1:14" x14ac:dyDescent="0.2">
      <c r="A34" s="220"/>
      <c r="B34" s="27"/>
      <c r="C34" s="110"/>
      <c r="D34" s="26" t="s">
        <v>78</v>
      </c>
      <c r="E34" s="13"/>
      <c r="F34" s="15"/>
      <c r="G34" s="15"/>
      <c r="H34" s="15"/>
      <c r="I34" s="37"/>
      <c r="J34" s="70">
        <f>K34</f>
        <v>6</v>
      </c>
      <c r="K34" s="71">
        <f>K35+K39</f>
        <v>6</v>
      </c>
      <c r="L34" s="133"/>
      <c r="M34" s="133"/>
      <c r="N34" s="58"/>
    </row>
    <row r="35" spans="1:14" x14ac:dyDescent="0.2">
      <c r="A35" s="220"/>
      <c r="B35" s="27"/>
      <c r="C35" s="110"/>
      <c r="D35" s="68" t="s">
        <v>79</v>
      </c>
      <c r="E35" s="13"/>
      <c r="F35" s="18"/>
      <c r="G35" s="18"/>
      <c r="H35" s="18"/>
      <c r="I35" s="14"/>
      <c r="J35" s="14"/>
      <c r="K35" s="69">
        <f>SUM(K36:K38)</f>
        <v>3.5999999999999996</v>
      </c>
      <c r="L35" s="133"/>
      <c r="M35" s="133"/>
      <c r="N35" s="58"/>
    </row>
    <row r="36" spans="1:14" x14ac:dyDescent="0.2">
      <c r="A36" s="220"/>
      <c r="B36" s="27"/>
      <c r="C36" s="110"/>
      <c r="D36" s="30" t="s">
        <v>209</v>
      </c>
      <c r="E36" s="13">
        <v>14</v>
      </c>
      <c r="F36" s="15"/>
      <c r="G36" s="13">
        <v>14</v>
      </c>
      <c r="H36" s="15"/>
      <c r="I36" s="37"/>
      <c r="J36" s="133"/>
      <c r="K36" s="31">
        <v>1.2</v>
      </c>
      <c r="L36" s="12" t="s">
        <v>14</v>
      </c>
      <c r="M36" s="13">
        <v>100</v>
      </c>
      <c r="N36" s="60">
        <v>20</v>
      </c>
    </row>
    <row r="37" spans="1:14" x14ac:dyDescent="0.2">
      <c r="A37" s="220"/>
      <c r="B37" s="27"/>
      <c r="C37" s="110"/>
      <c r="D37" s="30" t="s">
        <v>187</v>
      </c>
      <c r="E37" s="37">
        <v>12</v>
      </c>
      <c r="F37" s="75"/>
      <c r="G37" s="37">
        <v>12</v>
      </c>
      <c r="H37" s="15"/>
      <c r="I37" s="37"/>
      <c r="J37" s="133"/>
      <c r="K37" s="31">
        <v>1.2</v>
      </c>
      <c r="L37" s="12" t="s">
        <v>14</v>
      </c>
      <c r="M37" s="13">
        <v>100</v>
      </c>
      <c r="N37" s="60">
        <v>20</v>
      </c>
    </row>
    <row r="38" spans="1:14" x14ac:dyDescent="0.2">
      <c r="A38" s="220"/>
      <c r="B38" s="27"/>
      <c r="C38" s="110"/>
      <c r="D38" s="30" t="s">
        <v>210</v>
      </c>
      <c r="E38" s="37">
        <v>14</v>
      </c>
      <c r="F38" s="75"/>
      <c r="G38" s="37">
        <v>14</v>
      </c>
      <c r="H38" s="15"/>
      <c r="I38" s="37"/>
      <c r="J38" s="133"/>
      <c r="K38" s="31">
        <v>1.2</v>
      </c>
      <c r="L38" s="12" t="s">
        <v>14</v>
      </c>
      <c r="M38" s="13">
        <v>100</v>
      </c>
      <c r="N38" s="60">
        <v>20</v>
      </c>
    </row>
    <row r="39" spans="1:14" x14ac:dyDescent="0.2">
      <c r="A39" s="220"/>
      <c r="B39" s="27"/>
      <c r="C39" s="110"/>
      <c r="D39" s="68" t="s">
        <v>81</v>
      </c>
      <c r="E39" s="13"/>
      <c r="F39" s="15"/>
      <c r="G39" s="13"/>
      <c r="H39" s="15"/>
      <c r="I39" s="37"/>
      <c r="J39" s="133"/>
      <c r="K39" s="69">
        <f>SUM(K40:K42)</f>
        <v>2.4000000000000004</v>
      </c>
      <c r="L39" s="12"/>
      <c r="M39" s="13"/>
      <c r="N39" s="60"/>
    </row>
    <row r="40" spans="1:14" x14ac:dyDescent="0.2">
      <c r="A40" s="220"/>
      <c r="B40" s="27"/>
      <c r="C40" s="109" t="s">
        <v>51</v>
      </c>
      <c r="D40" s="21" t="s">
        <v>52</v>
      </c>
      <c r="E40" s="13">
        <f>SUM(F40:I40)</f>
        <v>26</v>
      </c>
      <c r="F40" s="15"/>
      <c r="G40" s="15"/>
      <c r="H40" s="15">
        <v>6</v>
      </c>
      <c r="I40" s="37">
        <v>20</v>
      </c>
      <c r="J40" s="133"/>
      <c r="K40" s="31">
        <v>0.4</v>
      </c>
      <c r="L40" s="12" t="s">
        <v>14</v>
      </c>
      <c r="M40" s="13">
        <v>100</v>
      </c>
      <c r="N40" s="60">
        <v>20</v>
      </c>
    </row>
    <row r="41" spans="1:14" x14ac:dyDescent="0.2">
      <c r="A41" s="220"/>
      <c r="B41" s="27"/>
      <c r="C41" s="109" t="s">
        <v>51</v>
      </c>
      <c r="D41" s="21" t="s">
        <v>55</v>
      </c>
      <c r="E41" s="13"/>
      <c r="F41" s="15"/>
      <c r="G41" s="15"/>
      <c r="H41" s="15"/>
      <c r="I41" s="37"/>
      <c r="J41" s="193"/>
      <c r="K41" s="31">
        <v>0.8</v>
      </c>
      <c r="L41" s="12" t="s">
        <v>14</v>
      </c>
      <c r="M41" s="13">
        <v>100</v>
      </c>
      <c r="N41" s="60">
        <v>20</v>
      </c>
    </row>
    <row r="42" spans="1:14" x14ac:dyDescent="0.2">
      <c r="A42" s="220"/>
      <c r="B42" s="27"/>
      <c r="C42" s="110"/>
      <c r="D42" s="30" t="s">
        <v>123</v>
      </c>
      <c r="E42" s="13"/>
      <c r="F42" s="15"/>
      <c r="G42" s="13"/>
      <c r="H42" s="15"/>
      <c r="I42" s="37"/>
      <c r="J42" s="133"/>
      <c r="K42" s="31">
        <v>1.2</v>
      </c>
      <c r="L42" s="12" t="s">
        <v>14</v>
      </c>
      <c r="M42" s="13">
        <v>100</v>
      </c>
      <c r="N42" s="60">
        <v>20</v>
      </c>
    </row>
    <row r="43" spans="1:14" x14ac:dyDescent="0.2">
      <c r="A43" s="220"/>
      <c r="B43" s="27"/>
      <c r="C43" s="110"/>
      <c r="D43" s="131" t="s">
        <v>86</v>
      </c>
      <c r="E43" s="13">
        <v>12</v>
      </c>
      <c r="F43" s="15"/>
      <c r="G43" s="13">
        <v>12</v>
      </c>
      <c r="H43" s="15"/>
      <c r="I43" s="37"/>
      <c r="J43" s="133"/>
      <c r="K43" s="31"/>
      <c r="L43" s="12" t="s">
        <v>14</v>
      </c>
      <c r="M43" s="13">
        <v>100</v>
      </c>
      <c r="N43" s="60">
        <v>20</v>
      </c>
    </row>
    <row r="44" spans="1:14" x14ac:dyDescent="0.2">
      <c r="A44" s="220"/>
      <c r="B44" s="27"/>
      <c r="C44" s="110"/>
      <c r="D44" s="132" t="s">
        <v>87</v>
      </c>
      <c r="E44" s="13">
        <v>30</v>
      </c>
      <c r="F44" s="25"/>
      <c r="G44" s="13">
        <v>10</v>
      </c>
      <c r="H44" s="25"/>
      <c r="I44" s="92">
        <v>20</v>
      </c>
      <c r="J44" s="25"/>
      <c r="K44" s="35"/>
      <c r="L44" s="12" t="s">
        <v>14</v>
      </c>
      <c r="M44" s="13">
        <v>100</v>
      </c>
      <c r="N44" s="60">
        <v>20</v>
      </c>
    </row>
    <row r="45" spans="1:14" x14ac:dyDescent="0.2">
      <c r="A45" s="220"/>
      <c r="B45" s="27"/>
      <c r="C45" s="110"/>
      <c r="D45" s="29" t="s">
        <v>42</v>
      </c>
      <c r="E45" s="13"/>
      <c r="F45" s="42"/>
      <c r="G45" s="42"/>
      <c r="H45" s="42"/>
      <c r="I45" s="20"/>
      <c r="J45" s="24"/>
      <c r="K45" s="34"/>
      <c r="L45" s="43"/>
      <c r="M45" s="43"/>
      <c r="N45" s="6"/>
    </row>
    <row r="46" spans="1:14" x14ac:dyDescent="0.2">
      <c r="A46" s="220"/>
      <c r="B46" s="27"/>
      <c r="C46" s="110"/>
      <c r="D46" s="29" t="s">
        <v>82</v>
      </c>
      <c r="E46" s="13"/>
      <c r="F46" s="15"/>
      <c r="G46" s="15"/>
      <c r="H46" s="15"/>
      <c r="I46" s="14"/>
      <c r="J46" s="73">
        <f>K46</f>
        <v>6</v>
      </c>
      <c r="K46" s="74">
        <f>K47+K50</f>
        <v>6</v>
      </c>
      <c r="L46" s="27"/>
      <c r="M46" s="27"/>
      <c r="N46" s="59"/>
    </row>
    <row r="47" spans="1:14" x14ac:dyDescent="0.2">
      <c r="A47" s="220"/>
      <c r="B47" s="27"/>
      <c r="C47" s="110"/>
      <c r="D47" s="68" t="s">
        <v>83</v>
      </c>
      <c r="E47" s="13"/>
      <c r="F47" s="15"/>
      <c r="G47" s="15"/>
      <c r="H47" s="15"/>
      <c r="I47" s="14"/>
      <c r="J47" s="133"/>
      <c r="K47" s="69">
        <f>SUM(K48:K49)</f>
        <v>3.6</v>
      </c>
      <c r="L47" s="27"/>
      <c r="M47" s="27"/>
      <c r="N47" s="59"/>
    </row>
    <row r="48" spans="1:14" ht="14.1" customHeight="1" x14ac:dyDescent="0.2">
      <c r="A48" s="220"/>
      <c r="B48" s="27"/>
      <c r="C48" s="110"/>
      <c r="D48" s="21" t="s">
        <v>211</v>
      </c>
      <c r="E48" s="13">
        <v>14</v>
      </c>
      <c r="F48" s="15"/>
      <c r="G48" s="15">
        <v>14</v>
      </c>
      <c r="H48" s="15"/>
      <c r="I48" s="14"/>
      <c r="J48" s="133"/>
      <c r="K48" s="31">
        <v>1.8</v>
      </c>
      <c r="L48" s="12" t="s">
        <v>14</v>
      </c>
      <c r="M48" s="13">
        <v>100</v>
      </c>
      <c r="N48" s="60">
        <v>20</v>
      </c>
    </row>
    <row r="49" spans="1:14" x14ac:dyDescent="0.2">
      <c r="A49" s="220"/>
      <c r="B49" s="27"/>
      <c r="C49" s="110"/>
      <c r="D49" s="30" t="s">
        <v>212</v>
      </c>
      <c r="E49" s="13">
        <v>12</v>
      </c>
      <c r="F49" s="15"/>
      <c r="G49" s="37">
        <v>12</v>
      </c>
      <c r="H49" s="15"/>
      <c r="I49" s="14"/>
      <c r="J49" s="133"/>
      <c r="K49" s="31">
        <v>1.8</v>
      </c>
      <c r="L49" s="12" t="s">
        <v>14</v>
      </c>
      <c r="M49" s="13">
        <v>100</v>
      </c>
      <c r="N49" s="60">
        <v>20</v>
      </c>
    </row>
    <row r="50" spans="1:14" x14ac:dyDescent="0.2">
      <c r="A50" s="220"/>
      <c r="B50" s="27"/>
      <c r="C50" s="110"/>
      <c r="D50" s="68" t="s">
        <v>84</v>
      </c>
      <c r="E50" s="13"/>
      <c r="F50" s="15"/>
      <c r="G50" s="15"/>
      <c r="H50" s="15"/>
      <c r="I50" s="14"/>
      <c r="J50" s="133"/>
      <c r="K50" s="69">
        <f>SUM(K51:K53)</f>
        <v>2.4000000000000004</v>
      </c>
      <c r="L50" s="12"/>
      <c r="M50" s="13"/>
      <c r="N50" s="60"/>
    </row>
    <row r="51" spans="1:14" x14ac:dyDescent="0.2">
      <c r="A51" s="220"/>
      <c r="B51" s="27"/>
      <c r="C51" s="109" t="s">
        <v>51</v>
      </c>
      <c r="D51" s="21" t="s">
        <v>52</v>
      </c>
      <c r="E51" s="13">
        <f>SUM(F51:I51)</f>
        <v>26</v>
      </c>
      <c r="F51" s="15"/>
      <c r="G51" s="15"/>
      <c r="H51" s="15">
        <v>6</v>
      </c>
      <c r="I51" s="37">
        <v>20</v>
      </c>
      <c r="J51" s="133"/>
      <c r="K51" s="31">
        <v>0.4</v>
      </c>
      <c r="L51" s="12" t="s">
        <v>14</v>
      </c>
      <c r="M51" s="13">
        <v>100</v>
      </c>
      <c r="N51" s="60">
        <v>20</v>
      </c>
    </row>
    <row r="52" spans="1:14" x14ac:dyDescent="0.2">
      <c r="A52" s="220"/>
      <c r="B52" s="27"/>
      <c r="C52" s="109" t="s">
        <v>51</v>
      </c>
      <c r="D52" s="21" t="s">
        <v>55</v>
      </c>
      <c r="E52" s="13"/>
      <c r="F52" s="15"/>
      <c r="G52" s="15"/>
      <c r="H52" s="15"/>
      <c r="I52" s="37"/>
      <c r="J52" s="193"/>
      <c r="K52" s="31">
        <v>0.8</v>
      </c>
      <c r="L52" s="12" t="s">
        <v>14</v>
      </c>
      <c r="M52" s="13">
        <v>100</v>
      </c>
      <c r="N52" s="60">
        <v>20</v>
      </c>
    </row>
    <row r="53" spans="1:14" x14ac:dyDescent="0.2">
      <c r="A53" s="220"/>
      <c r="B53" s="27"/>
      <c r="C53" s="110"/>
      <c r="D53" s="21" t="s">
        <v>208</v>
      </c>
      <c r="E53" s="13">
        <v>72</v>
      </c>
      <c r="F53" s="15"/>
      <c r="G53" s="15">
        <v>22</v>
      </c>
      <c r="H53" s="15"/>
      <c r="I53" s="14">
        <v>50</v>
      </c>
      <c r="J53" s="133"/>
      <c r="K53" s="31">
        <v>1.2</v>
      </c>
      <c r="L53" s="12" t="s">
        <v>14</v>
      </c>
      <c r="M53" s="13">
        <v>100</v>
      </c>
      <c r="N53" s="60">
        <v>20</v>
      </c>
    </row>
    <row r="54" spans="1:14" x14ac:dyDescent="0.2">
      <c r="A54" s="220"/>
      <c r="B54" s="27"/>
      <c r="C54" s="110"/>
      <c r="D54" s="77" t="s">
        <v>66</v>
      </c>
      <c r="E54" s="37"/>
      <c r="F54" s="16"/>
      <c r="G54" s="16"/>
      <c r="H54" s="16"/>
      <c r="I54" s="14"/>
      <c r="J54" s="78"/>
      <c r="K54" s="79"/>
      <c r="L54" s="12"/>
      <c r="M54" s="37"/>
      <c r="N54" s="64"/>
    </row>
    <row r="55" spans="1:14" x14ac:dyDescent="0.2">
      <c r="A55" s="220"/>
      <c r="B55" s="27"/>
      <c r="C55" s="110"/>
      <c r="D55" s="77" t="s">
        <v>85</v>
      </c>
      <c r="E55" s="37"/>
      <c r="F55" s="15"/>
      <c r="G55" s="15"/>
      <c r="H55" s="15"/>
      <c r="I55" s="14"/>
      <c r="J55" s="80">
        <f>K55</f>
        <v>6</v>
      </c>
      <c r="K55" s="81">
        <f>K56+K60</f>
        <v>6</v>
      </c>
      <c r="L55" s="12"/>
      <c r="M55" s="37"/>
      <c r="N55" s="64"/>
    </row>
    <row r="56" spans="1:14" x14ac:dyDescent="0.2">
      <c r="A56" s="220"/>
      <c r="B56" s="27"/>
      <c r="C56" s="110"/>
      <c r="D56" s="82" t="s">
        <v>88</v>
      </c>
      <c r="E56" s="37"/>
      <c r="F56" s="15"/>
      <c r="G56" s="15"/>
      <c r="H56" s="15"/>
      <c r="I56" s="14"/>
      <c r="J56" s="133"/>
      <c r="K56" s="69">
        <f>SUM(K57:K59)</f>
        <v>3.5999999999999996</v>
      </c>
      <c r="L56" s="12"/>
      <c r="M56" s="37"/>
      <c r="N56" s="64"/>
    </row>
    <row r="57" spans="1:14" ht="25.5" x14ac:dyDescent="0.2">
      <c r="A57" s="220"/>
      <c r="B57" s="27"/>
      <c r="C57" s="110"/>
      <c r="D57" s="21" t="s">
        <v>211</v>
      </c>
      <c r="E57" s="13">
        <v>14</v>
      </c>
      <c r="F57" s="15"/>
      <c r="G57" s="15">
        <v>14</v>
      </c>
      <c r="H57" s="15"/>
      <c r="I57" s="14"/>
      <c r="J57" s="133"/>
      <c r="K57" s="31">
        <v>1</v>
      </c>
      <c r="L57" s="12" t="s">
        <v>14</v>
      </c>
      <c r="M57" s="13">
        <v>100</v>
      </c>
      <c r="N57" s="60">
        <v>20</v>
      </c>
    </row>
    <row r="58" spans="1:14" x14ac:dyDescent="0.2">
      <c r="A58" s="220"/>
      <c r="B58" s="27"/>
      <c r="C58" s="110"/>
      <c r="D58" s="76" t="s">
        <v>213</v>
      </c>
      <c r="E58" s="37">
        <v>12</v>
      </c>
      <c r="F58" s="15"/>
      <c r="G58" s="15">
        <v>12</v>
      </c>
      <c r="H58" s="15"/>
      <c r="I58" s="14"/>
      <c r="J58" s="133"/>
      <c r="K58" s="31">
        <v>1.3</v>
      </c>
      <c r="L58" s="12" t="s">
        <v>14</v>
      </c>
      <c r="M58" s="37">
        <v>100</v>
      </c>
      <c r="N58" s="64">
        <v>20</v>
      </c>
    </row>
    <row r="59" spans="1:14" x14ac:dyDescent="0.2">
      <c r="A59" s="220"/>
      <c r="B59" s="27"/>
      <c r="C59" s="110"/>
      <c r="D59" s="76" t="s">
        <v>216</v>
      </c>
      <c r="E59" s="37">
        <v>12</v>
      </c>
      <c r="F59" s="15"/>
      <c r="G59" s="37">
        <v>12</v>
      </c>
      <c r="H59" s="15"/>
      <c r="I59" s="14"/>
      <c r="J59" s="133"/>
      <c r="K59" s="31">
        <v>1.3</v>
      </c>
      <c r="L59" s="12" t="s">
        <v>14</v>
      </c>
      <c r="M59" s="37">
        <v>100</v>
      </c>
      <c r="N59" s="64">
        <v>20</v>
      </c>
    </row>
    <row r="60" spans="1:14" x14ac:dyDescent="0.2">
      <c r="A60" s="220"/>
      <c r="B60" s="27"/>
      <c r="C60" s="110"/>
      <c r="D60" s="68" t="s">
        <v>89</v>
      </c>
      <c r="E60" s="13"/>
      <c r="F60" s="15"/>
      <c r="G60" s="13"/>
      <c r="H60" s="15"/>
      <c r="I60" s="37"/>
      <c r="J60" s="133"/>
      <c r="K60" s="69">
        <f>K61+K62+K63+K66</f>
        <v>2.4000000000000004</v>
      </c>
      <c r="L60" s="12"/>
      <c r="M60" s="13"/>
      <c r="N60" s="60"/>
    </row>
    <row r="61" spans="1:14" x14ac:dyDescent="0.2">
      <c r="A61" s="220"/>
      <c r="B61" s="27"/>
      <c r="C61" s="109" t="s">
        <v>51</v>
      </c>
      <c r="D61" s="21" t="s">
        <v>52</v>
      </c>
      <c r="E61" s="13">
        <f>SUM(F61:I61)</f>
        <v>26</v>
      </c>
      <c r="F61" s="15"/>
      <c r="G61" s="15"/>
      <c r="H61" s="15">
        <v>6</v>
      </c>
      <c r="I61" s="37">
        <v>20</v>
      </c>
      <c r="J61" s="133"/>
      <c r="K61" s="31">
        <v>0.4</v>
      </c>
      <c r="L61" s="12" t="s">
        <v>14</v>
      </c>
      <c r="M61" s="13">
        <v>100</v>
      </c>
      <c r="N61" s="60">
        <v>20</v>
      </c>
    </row>
    <row r="62" spans="1:14" x14ac:dyDescent="0.2">
      <c r="A62" s="220"/>
      <c r="B62" s="27"/>
      <c r="C62" s="109" t="s">
        <v>51</v>
      </c>
      <c r="D62" s="21" t="s">
        <v>55</v>
      </c>
      <c r="E62" s="13"/>
      <c r="F62" s="15"/>
      <c r="G62" s="15"/>
      <c r="H62" s="15"/>
      <c r="I62" s="37"/>
      <c r="J62" s="193"/>
      <c r="K62" s="31">
        <v>0.8</v>
      </c>
      <c r="L62" s="12" t="s">
        <v>14</v>
      </c>
      <c r="M62" s="13">
        <v>100</v>
      </c>
      <c r="N62" s="60">
        <v>20</v>
      </c>
    </row>
    <row r="63" spans="1:14" x14ac:dyDescent="0.2">
      <c r="A63" s="220"/>
      <c r="B63" s="27"/>
      <c r="C63" s="110"/>
      <c r="D63" s="30" t="s">
        <v>123</v>
      </c>
      <c r="E63" s="13"/>
      <c r="F63" s="15"/>
      <c r="G63" s="13"/>
      <c r="H63" s="15"/>
      <c r="I63" s="37"/>
      <c r="J63" s="133"/>
      <c r="K63" s="31">
        <v>0.5</v>
      </c>
      <c r="L63" s="12" t="s">
        <v>14</v>
      </c>
      <c r="M63" s="13">
        <v>100</v>
      </c>
      <c r="N63" s="60">
        <v>20</v>
      </c>
    </row>
    <row r="64" spans="1:14" x14ac:dyDescent="0.2">
      <c r="A64" s="220"/>
      <c r="B64" s="27"/>
      <c r="C64" s="129"/>
      <c r="D64" s="131" t="s">
        <v>86</v>
      </c>
      <c r="E64" s="13">
        <v>12</v>
      </c>
      <c r="F64" s="15"/>
      <c r="G64" s="13">
        <v>12</v>
      </c>
      <c r="H64" s="15"/>
      <c r="I64" s="37"/>
      <c r="J64" s="90"/>
      <c r="K64" s="100"/>
      <c r="L64" s="90"/>
      <c r="M64" s="90"/>
      <c r="N64" s="194"/>
    </row>
    <row r="65" spans="1:14" x14ac:dyDescent="0.2">
      <c r="A65" s="220"/>
      <c r="B65" s="27"/>
      <c r="C65" s="129"/>
      <c r="D65" s="132" t="s">
        <v>87</v>
      </c>
      <c r="E65" s="13">
        <v>30</v>
      </c>
      <c r="F65" s="25"/>
      <c r="G65" s="13">
        <v>10</v>
      </c>
      <c r="H65" s="25"/>
      <c r="I65" s="92">
        <v>20</v>
      </c>
      <c r="J65" s="90"/>
      <c r="K65" s="100"/>
      <c r="L65" s="90"/>
      <c r="M65" s="90"/>
      <c r="N65" s="194"/>
    </row>
    <row r="66" spans="1:14" ht="13.5" thickBot="1" x14ac:dyDescent="0.25">
      <c r="A66" s="221"/>
      <c r="B66" s="66"/>
      <c r="C66" s="149"/>
      <c r="D66" s="150" t="s">
        <v>208</v>
      </c>
      <c r="E66" s="195">
        <v>72</v>
      </c>
      <c r="F66" s="152"/>
      <c r="G66" s="152">
        <v>22</v>
      </c>
      <c r="H66" s="152"/>
      <c r="I66" s="63">
        <v>50</v>
      </c>
      <c r="J66" s="192"/>
      <c r="K66" s="154">
        <v>0.7</v>
      </c>
      <c r="L66" s="155" t="s">
        <v>14</v>
      </c>
      <c r="M66" s="195">
        <v>100</v>
      </c>
      <c r="N66" s="196">
        <v>20</v>
      </c>
    </row>
    <row r="68" spans="1:14" x14ac:dyDescent="0.2">
      <c r="D68" s="1" t="s">
        <v>233</v>
      </c>
      <c r="K68">
        <f>K10+K22+K34+K46+K55</f>
        <v>30</v>
      </c>
    </row>
    <row r="69" spans="1:14" x14ac:dyDescent="0.2">
      <c r="D69" s="1" t="s">
        <v>234</v>
      </c>
    </row>
  </sheetData>
  <mergeCells count="22">
    <mergeCell ref="J5:J8"/>
    <mergeCell ref="K5:K8"/>
    <mergeCell ref="L5:N5"/>
    <mergeCell ref="L6:N6"/>
    <mergeCell ref="L7:L8"/>
    <mergeCell ref="M7:M8"/>
    <mergeCell ref="N7:N8"/>
    <mergeCell ref="C5:C8"/>
    <mergeCell ref="A5:A8"/>
    <mergeCell ref="B5:B8"/>
    <mergeCell ref="A9:A66"/>
    <mergeCell ref="I5:I7"/>
    <mergeCell ref="D5:D7"/>
    <mergeCell ref="E5:E7"/>
    <mergeCell ref="F5:F7"/>
    <mergeCell ref="G5:G7"/>
    <mergeCell ref="H5:H7"/>
    <mergeCell ref="A1:N1"/>
    <mergeCell ref="A2:N2"/>
    <mergeCell ref="A3:N3"/>
    <mergeCell ref="A4:C4"/>
    <mergeCell ref="E4:N4"/>
  </mergeCells>
  <pageMargins left="0.7" right="0.7" top="0.75" bottom="0.75" header="0.3" footer="0.3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C31B7-02B3-4112-8A76-C8D31DDBCD7D}">
  <sheetPr>
    <pageSetUpPr fitToPage="1"/>
  </sheetPr>
  <dimension ref="A1:N66"/>
  <sheetViews>
    <sheetView tabSelected="1" topLeftCell="A42" zoomScale="108" zoomScaleNormal="108" workbookViewId="0">
      <selection activeCell="D70" sqref="D70"/>
    </sheetView>
  </sheetViews>
  <sheetFormatPr baseColWidth="10" defaultRowHeight="12.75" x14ac:dyDescent="0.2"/>
  <cols>
    <col min="2" max="2" width="14.5703125" customWidth="1"/>
    <col min="3" max="3" width="14.42578125" customWidth="1"/>
    <col min="4" max="4" width="59.85546875" customWidth="1"/>
    <col min="5" max="8" width="8.85546875" customWidth="1"/>
    <col min="9" max="9" width="8.85546875" style="36" customWidth="1"/>
    <col min="10" max="14" width="8.85546875" customWidth="1"/>
  </cols>
  <sheetData>
    <row r="1" spans="1:14" ht="15.75" x14ac:dyDescent="0.25">
      <c r="A1" s="198" t="s">
        <v>131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ht="15.75" x14ac:dyDescent="0.25">
      <c r="A2" s="201" t="s">
        <v>132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1:14" ht="14.45" customHeight="1" thickBot="1" x14ac:dyDescent="0.25">
      <c r="A3" s="204" t="s">
        <v>127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1:14" ht="16.5" thickBot="1" x14ac:dyDescent="0.25">
      <c r="A4" s="207" t="s">
        <v>128</v>
      </c>
      <c r="B4" s="207"/>
      <c r="C4" s="207"/>
      <c r="D4" s="135" t="s">
        <v>139</v>
      </c>
      <c r="E4" s="208" t="s">
        <v>130</v>
      </c>
      <c r="F4" s="208"/>
      <c r="G4" s="208"/>
      <c r="H4" s="208"/>
      <c r="I4" s="208"/>
      <c r="J4" s="208"/>
      <c r="K4" s="208"/>
      <c r="L4" s="208"/>
      <c r="M4" s="208"/>
      <c r="N4" s="208"/>
    </row>
    <row r="5" spans="1:14" x14ac:dyDescent="0.2">
      <c r="A5" s="224" t="s">
        <v>124</v>
      </c>
      <c r="B5" s="226" t="s">
        <v>125</v>
      </c>
      <c r="C5" s="224" t="s">
        <v>126</v>
      </c>
      <c r="D5" s="212" t="s">
        <v>15</v>
      </c>
      <c r="E5" s="212" t="s">
        <v>11</v>
      </c>
      <c r="F5" s="218" t="s">
        <v>8</v>
      </c>
      <c r="G5" s="218" t="s">
        <v>9</v>
      </c>
      <c r="H5" s="218" t="s">
        <v>10</v>
      </c>
      <c r="I5" s="248" t="s">
        <v>31</v>
      </c>
      <c r="J5" s="212" t="s">
        <v>6</v>
      </c>
      <c r="K5" s="215" t="s">
        <v>1</v>
      </c>
      <c r="L5" s="210" t="s">
        <v>0</v>
      </c>
      <c r="M5" s="210"/>
      <c r="N5" s="211"/>
    </row>
    <row r="6" spans="1:14" x14ac:dyDescent="0.2">
      <c r="A6" s="225"/>
      <c r="B6" s="227"/>
      <c r="C6" s="225"/>
      <c r="D6" s="209"/>
      <c r="E6" s="209"/>
      <c r="F6" s="219"/>
      <c r="G6" s="219"/>
      <c r="H6" s="219"/>
      <c r="I6" s="249"/>
      <c r="J6" s="209"/>
      <c r="K6" s="216"/>
      <c r="L6" s="213" t="s">
        <v>7</v>
      </c>
      <c r="M6" s="213"/>
      <c r="N6" s="214"/>
    </row>
    <row r="7" spans="1:14" x14ac:dyDescent="0.2">
      <c r="A7" s="225"/>
      <c r="B7" s="227"/>
      <c r="C7" s="225"/>
      <c r="D7" s="209"/>
      <c r="E7" s="209"/>
      <c r="F7" s="219"/>
      <c r="G7" s="219"/>
      <c r="H7" s="219"/>
      <c r="I7" s="249"/>
      <c r="J7" s="209"/>
      <c r="K7" s="216"/>
      <c r="L7" s="209" t="s">
        <v>12</v>
      </c>
      <c r="M7" s="209" t="s">
        <v>3</v>
      </c>
      <c r="N7" s="217" t="s">
        <v>13</v>
      </c>
    </row>
    <row r="8" spans="1:14" ht="13.5" x14ac:dyDescent="0.2">
      <c r="A8" s="225"/>
      <c r="B8" s="227"/>
      <c r="C8" s="228"/>
      <c r="D8" s="46" t="s">
        <v>135</v>
      </c>
      <c r="E8" s="134"/>
      <c r="F8" s="47"/>
      <c r="G8" s="47"/>
      <c r="H8" s="47"/>
      <c r="I8" s="134"/>
      <c r="J8" s="209"/>
      <c r="K8" s="216"/>
      <c r="L8" s="209"/>
      <c r="M8" s="209"/>
      <c r="N8" s="217"/>
    </row>
    <row r="9" spans="1:14" ht="25.5" x14ac:dyDescent="0.2">
      <c r="A9" s="220" t="s">
        <v>232</v>
      </c>
      <c r="B9" s="107"/>
      <c r="C9" s="57"/>
      <c r="D9" s="40" t="s">
        <v>34</v>
      </c>
      <c r="E9" s="41"/>
      <c r="F9" s="42"/>
      <c r="G9" s="42"/>
      <c r="H9" s="42"/>
      <c r="I9" s="41"/>
      <c r="J9" s="20"/>
      <c r="K9" s="32"/>
      <c r="L9" s="43"/>
      <c r="M9" s="43"/>
      <c r="N9" s="58"/>
    </row>
    <row r="10" spans="1:14" x14ac:dyDescent="0.2">
      <c r="A10" s="220"/>
      <c r="B10" s="107"/>
      <c r="C10" s="57"/>
      <c r="D10" s="22" t="s">
        <v>63</v>
      </c>
      <c r="E10" s="13"/>
      <c r="F10" s="15"/>
      <c r="G10" s="15"/>
      <c r="H10" s="15"/>
      <c r="I10" s="37"/>
      <c r="J10" s="67">
        <f>K10</f>
        <v>6</v>
      </c>
      <c r="K10" s="67">
        <f>K11+K15</f>
        <v>6</v>
      </c>
      <c r="L10" s="27"/>
      <c r="M10" s="27"/>
      <c r="N10" s="59"/>
    </row>
    <row r="11" spans="1:14" x14ac:dyDescent="0.2">
      <c r="A11" s="220"/>
      <c r="B11" s="107"/>
      <c r="C11" s="57"/>
      <c r="D11" s="68" t="s">
        <v>64</v>
      </c>
      <c r="E11" s="13"/>
      <c r="F11" s="15"/>
      <c r="G11" s="15"/>
      <c r="H11" s="15"/>
      <c r="I11" s="37"/>
      <c r="J11" s="133"/>
      <c r="K11" s="69">
        <f>SUM(K12:K14)</f>
        <v>3.5999999999999996</v>
      </c>
      <c r="L11" s="27"/>
      <c r="M11" s="27"/>
      <c r="N11" s="59"/>
    </row>
    <row r="12" spans="1:14" x14ac:dyDescent="0.2">
      <c r="A12" s="220"/>
      <c r="B12" s="107" t="s">
        <v>137</v>
      </c>
      <c r="C12" s="57"/>
      <c r="D12" s="21" t="s">
        <v>218</v>
      </c>
      <c r="E12" s="13">
        <f>SUM(F12:I12)</f>
        <v>18</v>
      </c>
      <c r="F12" s="15">
        <v>6</v>
      </c>
      <c r="G12" s="15">
        <v>6</v>
      </c>
      <c r="H12" s="15"/>
      <c r="I12" s="37">
        <v>6</v>
      </c>
      <c r="J12" s="27"/>
      <c r="K12" s="31">
        <v>1.2</v>
      </c>
      <c r="L12" s="12" t="s">
        <v>14</v>
      </c>
      <c r="M12" s="13">
        <v>100</v>
      </c>
      <c r="N12" s="60">
        <v>20</v>
      </c>
    </row>
    <row r="13" spans="1:14" x14ac:dyDescent="0.2">
      <c r="A13" s="220"/>
      <c r="B13" s="107" t="s">
        <v>137</v>
      </c>
      <c r="C13" s="57"/>
      <c r="D13" s="21" t="s">
        <v>182</v>
      </c>
      <c r="E13" s="13">
        <f t="shared" ref="E13:E14" si="0">SUM(F13:I13)</f>
        <v>20</v>
      </c>
      <c r="F13" s="15">
        <v>10</v>
      </c>
      <c r="G13" s="15">
        <v>10</v>
      </c>
      <c r="H13" s="15"/>
      <c r="I13" s="37"/>
      <c r="J13" s="27"/>
      <c r="K13" s="31">
        <v>1.2</v>
      </c>
      <c r="L13" s="12" t="s">
        <v>14</v>
      </c>
      <c r="M13" s="13">
        <v>100</v>
      </c>
      <c r="N13" s="60">
        <v>20</v>
      </c>
    </row>
    <row r="14" spans="1:14" x14ac:dyDescent="0.2">
      <c r="A14" s="220"/>
      <c r="B14" s="107" t="s">
        <v>138</v>
      </c>
      <c r="C14" s="56"/>
      <c r="D14" s="21" t="s">
        <v>183</v>
      </c>
      <c r="E14" s="13">
        <f t="shared" si="0"/>
        <v>18</v>
      </c>
      <c r="F14" s="15"/>
      <c r="G14" s="15">
        <v>18</v>
      </c>
      <c r="H14" s="15"/>
      <c r="I14" s="37"/>
      <c r="J14" s="27"/>
      <c r="K14" s="31">
        <v>1.2</v>
      </c>
      <c r="L14" s="12" t="s">
        <v>14</v>
      </c>
      <c r="M14" s="13">
        <v>100</v>
      </c>
      <c r="N14" s="60">
        <v>20</v>
      </c>
    </row>
    <row r="15" spans="1:14" x14ac:dyDescent="0.2">
      <c r="A15" s="220"/>
      <c r="B15" s="107" t="s">
        <v>138</v>
      </c>
      <c r="C15" s="56"/>
      <c r="D15" s="68" t="s">
        <v>113</v>
      </c>
      <c r="E15" s="13"/>
      <c r="F15" s="75"/>
      <c r="G15" s="15"/>
      <c r="H15" s="15"/>
      <c r="I15" s="37"/>
      <c r="J15" s="27"/>
      <c r="K15" s="69">
        <f>SUM(K16:K19)</f>
        <v>2.4</v>
      </c>
      <c r="L15" s="12"/>
      <c r="M15" s="13"/>
      <c r="N15" s="60"/>
    </row>
    <row r="16" spans="1:14" x14ac:dyDescent="0.2">
      <c r="A16" s="220"/>
      <c r="B16" s="107"/>
      <c r="C16" s="56" t="s">
        <v>51</v>
      </c>
      <c r="D16" s="21" t="s">
        <v>52</v>
      </c>
      <c r="E16" s="13">
        <f>SUM(F16:I16)</f>
        <v>20</v>
      </c>
      <c r="F16" s="15"/>
      <c r="G16" s="15"/>
      <c r="H16" s="15">
        <v>6</v>
      </c>
      <c r="I16" s="37">
        <v>14</v>
      </c>
      <c r="J16" s="133"/>
      <c r="K16" s="31">
        <v>0.4</v>
      </c>
      <c r="L16" s="12" t="s">
        <v>14</v>
      </c>
      <c r="M16" s="13">
        <v>100</v>
      </c>
      <c r="N16" s="60">
        <v>20</v>
      </c>
    </row>
    <row r="17" spans="1:14" x14ac:dyDescent="0.2">
      <c r="A17" s="220"/>
      <c r="B17" s="107" t="s">
        <v>138</v>
      </c>
      <c r="C17" s="56" t="s">
        <v>51</v>
      </c>
      <c r="D17" s="21" t="s">
        <v>55</v>
      </c>
      <c r="E17" s="13"/>
      <c r="F17" s="15"/>
      <c r="G17" s="15"/>
      <c r="H17" s="15"/>
      <c r="I17" s="37"/>
      <c r="J17" s="133"/>
      <c r="K17" s="31">
        <v>1</v>
      </c>
      <c r="L17" s="12" t="s">
        <v>14</v>
      </c>
      <c r="M17" s="13">
        <v>100</v>
      </c>
      <c r="N17" s="60">
        <v>20</v>
      </c>
    </row>
    <row r="18" spans="1:14" x14ac:dyDescent="0.2">
      <c r="A18" s="220"/>
      <c r="B18" s="107"/>
      <c r="C18" s="56"/>
      <c r="D18" s="21" t="s">
        <v>123</v>
      </c>
      <c r="E18" s="13">
        <f>SUM(F18:I18)</f>
        <v>32</v>
      </c>
      <c r="F18" s="75"/>
      <c r="G18" s="15">
        <v>18</v>
      </c>
      <c r="H18" s="15"/>
      <c r="I18" s="37">
        <v>14</v>
      </c>
      <c r="J18" s="27"/>
      <c r="K18" s="31">
        <v>0.5</v>
      </c>
      <c r="L18" s="12" t="s">
        <v>14</v>
      </c>
      <c r="M18" s="13">
        <v>100</v>
      </c>
      <c r="N18" s="60">
        <v>20</v>
      </c>
    </row>
    <row r="19" spans="1:14" x14ac:dyDescent="0.2">
      <c r="A19" s="220"/>
      <c r="B19" s="107"/>
      <c r="C19" s="56"/>
      <c r="D19" s="21" t="s">
        <v>208</v>
      </c>
      <c r="E19" s="13">
        <f t="shared" ref="E19" si="1">SUM(F19:I19)</f>
        <v>48</v>
      </c>
      <c r="F19" s="75"/>
      <c r="G19" s="15">
        <v>8</v>
      </c>
      <c r="H19" s="15"/>
      <c r="I19" s="37">
        <v>40</v>
      </c>
      <c r="J19" s="27"/>
      <c r="K19" s="31">
        <v>0.5</v>
      </c>
      <c r="L19" s="12" t="s">
        <v>14</v>
      </c>
      <c r="M19" s="13">
        <v>100</v>
      </c>
      <c r="N19" s="60">
        <v>20</v>
      </c>
    </row>
    <row r="20" spans="1:14" x14ac:dyDescent="0.2">
      <c r="A20" s="220"/>
      <c r="B20" s="107"/>
      <c r="C20" s="56"/>
      <c r="D20" s="23" t="s">
        <v>32</v>
      </c>
      <c r="E20" s="13"/>
      <c r="F20" s="16"/>
      <c r="G20" s="16"/>
      <c r="H20" s="16"/>
      <c r="I20" s="91"/>
      <c r="J20" s="20"/>
      <c r="K20" s="32"/>
      <c r="L20" s="13"/>
      <c r="M20" s="13"/>
      <c r="N20" s="60"/>
    </row>
    <row r="21" spans="1:14" x14ac:dyDescent="0.2">
      <c r="A21" s="220"/>
      <c r="B21" s="107"/>
      <c r="C21" s="56"/>
      <c r="D21" s="23" t="s">
        <v>76</v>
      </c>
      <c r="E21" s="13"/>
      <c r="F21" s="15"/>
      <c r="G21" s="15"/>
      <c r="H21" s="15"/>
      <c r="I21" s="37"/>
      <c r="J21" s="28">
        <f>K21</f>
        <v>6</v>
      </c>
      <c r="K21" s="33">
        <f>K22+K26</f>
        <v>6</v>
      </c>
      <c r="L21" s="27"/>
      <c r="M21" s="27"/>
      <c r="N21" s="59"/>
    </row>
    <row r="22" spans="1:14" x14ac:dyDescent="0.2">
      <c r="A22" s="220"/>
      <c r="B22" s="107"/>
      <c r="C22" s="56"/>
      <c r="D22" s="68" t="s">
        <v>77</v>
      </c>
      <c r="E22" s="13"/>
      <c r="F22" s="17"/>
      <c r="G22" s="17"/>
      <c r="H22" s="17"/>
      <c r="I22" s="34"/>
      <c r="J22" s="133"/>
      <c r="K22" s="69">
        <f>SUM(K23:K25)</f>
        <v>3.5999999999999996</v>
      </c>
      <c r="L22" s="27"/>
      <c r="M22" s="27"/>
      <c r="N22" s="59"/>
    </row>
    <row r="23" spans="1:14" x14ac:dyDescent="0.2">
      <c r="A23" s="220"/>
      <c r="B23" s="107"/>
      <c r="C23" s="56"/>
      <c r="D23" s="21" t="s">
        <v>185</v>
      </c>
      <c r="E23" s="13">
        <f>SUM(F23:I23)</f>
        <v>20</v>
      </c>
      <c r="F23" s="15"/>
      <c r="G23" s="15">
        <v>10</v>
      </c>
      <c r="H23" s="15">
        <v>10</v>
      </c>
      <c r="I23" s="37"/>
      <c r="J23" s="133"/>
      <c r="K23" s="31">
        <v>1.2</v>
      </c>
      <c r="L23" s="12" t="s">
        <v>14</v>
      </c>
      <c r="M23" s="13">
        <v>100</v>
      </c>
      <c r="N23" s="60">
        <v>20</v>
      </c>
    </row>
    <row r="24" spans="1:14" x14ac:dyDescent="0.2">
      <c r="A24" s="220"/>
      <c r="B24" s="107" t="s">
        <v>138</v>
      </c>
      <c r="C24" s="56"/>
      <c r="D24" s="21" t="s">
        <v>186</v>
      </c>
      <c r="E24" s="13">
        <f t="shared" ref="E24" si="2">SUM(F24:I24)</f>
        <v>20</v>
      </c>
      <c r="F24" s="75"/>
      <c r="G24" s="15">
        <v>20</v>
      </c>
      <c r="H24" s="15"/>
      <c r="I24" s="37"/>
      <c r="J24" s="133"/>
      <c r="K24" s="31">
        <v>1.2</v>
      </c>
      <c r="L24" s="12" t="s">
        <v>14</v>
      </c>
      <c r="M24" s="37">
        <v>100</v>
      </c>
      <c r="N24" s="55">
        <v>20</v>
      </c>
    </row>
    <row r="25" spans="1:14" x14ac:dyDescent="0.2">
      <c r="A25" s="220"/>
      <c r="B25" s="107" t="s">
        <v>138</v>
      </c>
      <c r="C25" s="56"/>
      <c r="D25" s="21" t="s">
        <v>207</v>
      </c>
      <c r="E25" s="13">
        <v>20</v>
      </c>
      <c r="F25" s="75"/>
      <c r="G25" s="37">
        <v>10</v>
      </c>
      <c r="H25" s="75"/>
      <c r="I25" s="37"/>
      <c r="J25" s="133"/>
      <c r="K25" s="31">
        <v>1.2</v>
      </c>
      <c r="L25" s="12" t="s">
        <v>14</v>
      </c>
      <c r="M25" s="13">
        <v>100</v>
      </c>
      <c r="N25" s="60">
        <v>20</v>
      </c>
    </row>
    <row r="26" spans="1:14" x14ac:dyDescent="0.2">
      <c r="A26" s="220"/>
      <c r="B26" s="107" t="s">
        <v>138</v>
      </c>
      <c r="C26" s="56"/>
      <c r="D26" s="68" t="s">
        <v>114</v>
      </c>
      <c r="E26" s="13"/>
      <c r="F26" s="75"/>
      <c r="G26" s="15"/>
      <c r="H26" s="15"/>
      <c r="I26" s="37"/>
      <c r="J26" s="27"/>
      <c r="K26" s="69">
        <f>SUM(K27:K30)</f>
        <v>2.4</v>
      </c>
      <c r="L26" s="12"/>
      <c r="M26" s="13"/>
      <c r="N26" s="60"/>
    </row>
    <row r="27" spans="1:14" x14ac:dyDescent="0.2">
      <c r="A27" s="220"/>
      <c r="B27" s="107" t="s">
        <v>138</v>
      </c>
      <c r="C27" s="56" t="s">
        <v>51</v>
      </c>
      <c r="D27" s="21" t="s">
        <v>52</v>
      </c>
      <c r="E27" s="13">
        <f>SUM(F27:I27)</f>
        <v>26</v>
      </c>
      <c r="F27" s="15"/>
      <c r="G27" s="15"/>
      <c r="H27" s="15">
        <v>6</v>
      </c>
      <c r="I27" s="37">
        <v>20</v>
      </c>
      <c r="J27" s="133"/>
      <c r="K27" s="31">
        <v>0.4</v>
      </c>
      <c r="L27" s="12" t="s">
        <v>14</v>
      </c>
      <c r="M27" s="13">
        <v>100</v>
      </c>
      <c r="N27" s="60">
        <v>20</v>
      </c>
    </row>
    <row r="28" spans="1:14" x14ac:dyDescent="0.2">
      <c r="A28" s="220"/>
      <c r="B28" s="107"/>
      <c r="C28" s="56" t="s">
        <v>51</v>
      </c>
      <c r="D28" s="21" t="s">
        <v>55</v>
      </c>
      <c r="E28" s="13"/>
      <c r="F28" s="15"/>
      <c r="G28" s="15"/>
      <c r="H28" s="15"/>
      <c r="I28" s="37"/>
      <c r="J28" s="133"/>
      <c r="K28" s="31">
        <v>1</v>
      </c>
      <c r="L28" s="12" t="s">
        <v>14</v>
      </c>
      <c r="M28" s="13">
        <v>100</v>
      </c>
      <c r="N28" s="60">
        <v>20</v>
      </c>
    </row>
    <row r="29" spans="1:14" x14ac:dyDescent="0.2">
      <c r="A29" s="220"/>
      <c r="B29" s="107" t="s">
        <v>138</v>
      </c>
      <c r="C29" s="56"/>
      <c r="D29" s="21" t="s">
        <v>123</v>
      </c>
      <c r="E29" s="13">
        <f>SUM(F29:I29)</f>
        <v>32</v>
      </c>
      <c r="F29" s="75"/>
      <c r="G29" s="15">
        <v>18</v>
      </c>
      <c r="H29" s="15"/>
      <c r="I29" s="37">
        <v>14</v>
      </c>
      <c r="J29" s="27"/>
      <c r="K29" s="31">
        <v>0.5</v>
      </c>
      <c r="L29" s="12" t="s">
        <v>14</v>
      </c>
      <c r="M29" s="13">
        <v>100</v>
      </c>
      <c r="N29" s="60">
        <v>20</v>
      </c>
    </row>
    <row r="30" spans="1:14" x14ac:dyDescent="0.2">
      <c r="A30" s="220"/>
      <c r="B30" s="107"/>
      <c r="C30" s="56"/>
      <c r="D30" s="21" t="s">
        <v>208</v>
      </c>
      <c r="E30" s="13">
        <f t="shared" ref="E30" si="3">SUM(F30:I30)</f>
        <v>48</v>
      </c>
      <c r="F30" s="75"/>
      <c r="G30" s="15">
        <v>8</v>
      </c>
      <c r="H30" s="15"/>
      <c r="I30" s="37">
        <v>40</v>
      </c>
      <c r="J30" s="27"/>
      <c r="K30" s="31">
        <v>0.5</v>
      </c>
      <c r="L30" s="12" t="s">
        <v>14</v>
      </c>
      <c r="M30" s="13">
        <v>100</v>
      </c>
      <c r="N30" s="60">
        <v>20</v>
      </c>
    </row>
    <row r="31" spans="1:14" x14ac:dyDescent="0.2">
      <c r="A31" s="220"/>
      <c r="B31" s="107"/>
      <c r="C31" s="61"/>
      <c r="D31" s="44" t="s">
        <v>40</v>
      </c>
      <c r="E31" s="13"/>
      <c r="F31" s="15"/>
      <c r="G31" s="15"/>
      <c r="H31" s="15"/>
      <c r="I31" s="37"/>
      <c r="J31" s="133"/>
      <c r="K31" s="34"/>
      <c r="L31" s="133"/>
      <c r="M31" s="133"/>
      <c r="N31" s="58"/>
    </row>
    <row r="32" spans="1:14" x14ac:dyDescent="0.2">
      <c r="A32" s="220"/>
      <c r="B32" s="107"/>
      <c r="C32" s="61"/>
      <c r="D32" s="26" t="s">
        <v>78</v>
      </c>
      <c r="E32" s="13"/>
      <c r="F32" s="15"/>
      <c r="G32" s="15"/>
      <c r="H32" s="15"/>
      <c r="I32" s="37"/>
      <c r="J32" s="70">
        <f>K32</f>
        <v>6</v>
      </c>
      <c r="K32" s="71">
        <f>K33+K37</f>
        <v>6</v>
      </c>
      <c r="L32" s="133"/>
      <c r="M32" s="133"/>
      <c r="N32" s="58"/>
    </row>
    <row r="33" spans="1:14" x14ac:dyDescent="0.2">
      <c r="A33" s="220"/>
      <c r="B33" s="27"/>
      <c r="C33" s="61"/>
      <c r="D33" s="68" t="s">
        <v>79</v>
      </c>
      <c r="E33" s="13"/>
      <c r="F33" s="18"/>
      <c r="G33" s="18"/>
      <c r="H33" s="18"/>
      <c r="I33" s="14"/>
      <c r="J33" s="14"/>
      <c r="K33" s="69">
        <f>SUM(K34:K36)</f>
        <v>3.2</v>
      </c>
      <c r="L33" s="133"/>
      <c r="M33" s="133"/>
      <c r="N33" s="58"/>
    </row>
    <row r="34" spans="1:14" x14ac:dyDescent="0.2">
      <c r="A34" s="220"/>
      <c r="B34" s="27"/>
      <c r="C34" s="61"/>
      <c r="D34" s="30" t="s">
        <v>209</v>
      </c>
      <c r="E34" s="13">
        <v>14</v>
      </c>
      <c r="F34" s="15"/>
      <c r="G34" s="13">
        <v>14</v>
      </c>
      <c r="H34" s="15"/>
      <c r="I34" s="37"/>
      <c r="J34" s="133"/>
      <c r="K34" s="31">
        <v>1.1000000000000001</v>
      </c>
      <c r="L34" s="12" t="s">
        <v>14</v>
      </c>
      <c r="M34" s="13">
        <v>100</v>
      </c>
      <c r="N34" s="60">
        <v>20</v>
      </c>
    </row>
    <row r="35" spans="1:14" x14ac:dyDescent="0.2">
      <c r="A35" s="220"/>
      <c r="B35" s="27"/>
      <c r="C35" s="61"/>
      <c r="D35" s="30" t="s">
        <v>187</v>
      </c>
      <c r="E35" s="37">
        <v>12</v>
      </c>
      <c r="F35" s="75"/>
      <c r="G35" s="37">
        <v>12</v>
      </c>
      <c r="H35" s="15"/>
      <c r="I35" s="37"/>
      <c r="J35" s="133"/>
      <c r="K35" s="31">
        <v>1</v>
      </c>
      <c r="L35" s="12" t="s">
        <v>14</v>
      </c>
      <c r="M35" s="13">
        <v>100</v>
      </c>
      <c r="N35" s="60">
        <v>20</v>
      </c>
    </row>
    <row r="36" spans="1:14" x14ac:dyDescent="0.2">
      <c r="A36" s="220"/>
      <c r="B36" s="27"/>
      <c r="C36" s="61"/>
      <c r="D36" s="30" t="s">
        <v>210</v>
      </c>
      <c r="E36" s="37">
        <v>14</v>
      </c>
      <c r="F36" s="75"/>
      <c r="G36" s="37">
        <v>14</v>
      </c>
      <c r="H36" s="15"/>
      <c r="I36" s="37"/>
      <c r="J36" s="133"/>
      <c r="K36" s="31">
        <v>1.1000000000000001</v>
      </c>
      <c r="L36" s="12" t="s">
        <v>14</v>
      </c>
      <c r="M36" s="13">
        <v>100</v>
      </c>
      <c r="N36" s="60">
        <v>20</v>
      </c>
    </row>
    <row r="37" spans="1:14" x14ac:dyDescent="0.2">
      <c r="A37" s="220"/>
      <c r="B37" s="27"/>
      <c r="C37" s="61"/>
      <c r="D37" s="68" t="s">
        <v>81</v>
      </c>
      <c r="E37" s="13"/>
      <c r="F37" s="15"/>
      <c r="G37" s="13"/>
      <c r="H37" s="15"/>
      <c r="I37" s="37"/>
      <c r="J37" s="133"/>
      <c r="K37" s="69">
        <f>SUM(K38:K40)</f>
        <v>2.8</v>
      </c>
      <c r="L37" s="12"/>
      <c r="M37" s="13"/>
      <c r="N37" s="60"/>
    </row>
    <row r="38" spans="1:14" x14ac:dyDescent="0.2">
      <c r="A38" s="220"/>
      <c r="B38" s="27"/>
      <c r="C38" s="56" t="s">
        <v>51</v>
      </c>
      <c r="D38" s="21" t="s">
        <v>52</v>
      </c>
      <c r="E38" s="13">
        <f>SUM(F38:I38)</f>
        <v>26</v>
      </c>
      <c r="F38" s="15"/>
      <c r="G38" s="15"/>
      <c r="H38" s="15">
        <v>6</v>
      </c>
      <c r="I38" s="37">
        <v>20</v>
      </c>
      <c r="J38" s="133"/>
      <c r="K38" s="31">
        <v>0.6</v>
      </c>
      <c r="L38" s="12" t="s">
        <v>14</v>
      </c>
      <c r="M38" s="13">
        <v>100</v>
      </c>
      <c r="N38" s="60">
        <v>20</v>
      </c>
    </row>
    <row r="39" spans="1:14" x14ac:dyDescent="0.2">
      <c r="A39" s="220"/>
      <c r="B39" s="27"/>
      <c r="C39" s="56" t="s">
        <v>51</v>
      </c>
      <c r="D39" s="21" t="s">
        <v>55</v>
      </c>
      <c r="E39" s="13"/>
      <c r="F39" s="15"/>
      <c r="G39" s="15"/>
      <c r="H39" s="15"/>
      <c r="I39" s="37"/>
      <c r="J39" s="193"/>
      <c r="K39" s="31">
        <v>1.2</v>
      </c>
      <c r="L39" s="193"/>
      <c r="M39" s="193"/>
      <c r="N39" s="197"/>
    </row>
    <row r="40" spans="1:14" x14ac:dyDescent="0.2">
      <c r="A40" s="220"/>
      <c r="B40" s="27"/>
      <c r="C40" s="61"/>
      <c r="D40" s="21" t="s">
        <v>123</v>
      </c>
      <c r="E40" s="13"/>
      <c r="F40" s="15"/>
      <c r="G40" s="13"/>
      <c r="H40" s="15"/>
      <c r="I40" s="37"/>
      <c r="J40" s="133"/>
      <c r="K40" s="31">
        <v>1</v>
      </c>
      <c r="L40" s="12" t="s">
        <v>14</v>
      </c>
      <c r="M40" s="13">
        <v>100</v>
      </c>
      <c r="N40" s="60">
        <v>20</v>
      </c>
    </row>
    <row r="41" spans="1:14" x14ac:dyDescent="0.2">
      <c r="A41" s="220"/>
      <c r="B41" s="27"/>
      <c r="C41" s="61"/>
      <c r="D41" s="131" t="s">
        <v>86</v>
      </c>
      <c r="E41" s="13">
        <v>12</v>
      </c>
      <c r="F41" s="15"/>
      <c r="G41" s="13">
        <v>12</v>
      </c>
      <c r="H41" s="15"/>
      <c r="I41" s="37"/>
      <c r="J41" s="133"/>
      <c r="K41" s="31"/>
      <c r="L41" s="12" t="s">
        <v>14</v>
      </c>
      <c r="M41" s="13">
        <v>100</v>
      </c>
      <c r="N41" s="60">
        <v>20</v>
      </c>
    </row>
    <row r="42" spans="1:14" x14ac:dyDescent="0.2">
      <c r="A42" s="220"/>
      <c r="B42" s="27"/>
      <c r="C42" s="61"/>
      <c r="D42" s="132" t="s">
        <v>87</v>
      </c>
      <c r="E42" s="13">
        <f>G42+I42</f>
        <v>20</v>
      </c>
      <c r="F42" s="25"/>
      <c r="G42" s="13">
        <v>6</v>
      </c>
      <c r="H42" s="25"/>
      <c r="I42" s="37">
        <v>14</v>
      </c>
      <c r="J42" s="25"/>
      <c r="K42" s="35"/>
      <c r="L42" s="12" t="s">
        <v>14</v>
      </c>
      <c r="M42" s="13">
        <v>100</v>
      </c>
      <c r="N42" s="60">
        <v>20</v>
      </c>
    </row>
    <row r="43" spans="1:14" x14ac:dyDescent="0.2">
      <c r="A43" s="220"/>
      <c r="B43" s="27"/>
      <c r="C43" s="61"/>
      <c r="D43" s="29" t="s">
        <v>42</v>
      </c>
      <c r="E43" s="13"/>
      <c r="F43" s="42"/>
      <c r="G43" s="42"/>
      <c r="H43" s="42"/>
      <c r="I43" s="20"/>
      <c r="J43" s="24"/>
      <c r="K43" s="34"/>
      <c r="L43" s="43"/>
      <c r="M43" s="43"/>
      <c r="N43" s="6"/>
    </row>
    <row r="44" spans="1:14" x14ac:dyDescent="0.2">
      <c r="A44" s="220"/>
      <c r="B44" s="27"/>
      <c r="C44" s="61"/>
      <c r="D44" s="29" t="s">
        <v>82</v>
      </c>
      <c r="E44" s="13"/>
      <c r="F44" s="15"/>
      <c r="G44" s="15"/>
      <c r="H44" s="15"/>
      <c r="I44" s="14"/>
      <c r="J44" s="73">
        <f>K44</f>
        <v>6</v>
      </c>
      <c r="K44" s="74">
        <f>K45+K47</f>
        <v>6</v>
      </c>
      <c r="L44" s="27"/>
      <c r="M44" s="27"/>
      <c r="N44" s="59"/>
    </row>
    <row r="45" spans="1:14" x14ac:dyDescent="0.2">
      <c r="A45" s="220"/>
      <c r="B45" s="27"/>
      <c r="C45" s="61"/>
      <c r="D45" s="68" t="s">
        <v>83</v>
      </c>
      <c r="E45" s="13"/>
      <c r="F45" s="15"/>
      <c r="G45" s="15"/>
      <c r="H45" s="15"/>
      <c r="I45" s="14"/>
      <c r="J45" s="133"/>
      <c r="K45" s="69">
        <f>SUM(K46:K46)</f>
        <v>2</v>
      </c>
      <c r="L45" s="27"/>
      <c r="M45" s="27"/>
      <c r="N45" s="59"/>
    </row>
    <row r="46" spans="1:14" x14ac:dyDescent="0.2">
      <c r="A46" s="220"/>
      <c r="B46" s="27"/>
      <c r="C46" s="61"/>
      <c r="D46" s="21" t="s">
        <v>188</v>
      </c>
      <c r="E46" s="13">
        <v>14</v>
      </c>
      <c r="F46" s="15"/>
      <c r="G46" s="15">
        <v>14</v>
      </c>
      <c r="H46" s="15"/>
      <c r="I46" s="14"/>
      <c r="J46" s="133"/>
      <c r="K46" s="31">
        <v>2</v>
      </c>
      <c r="L46" s="12" t="s">
        <v>14</v>
      </c>
      <c r="M46" s="13">
        <v>100</v>
      </c>
      <c r="N46" s="60">
        <v>20</v>
      </c>
    </row>
    <row r="47" spans="1:14" x14ac:dyDescent="0.2">
      <c r="A47" s="220"/>
      <c r="B47" s="27"/>
      <c r="C47" s="61"/>
      <c r="D47" s="68" t="s">
        <v>84</v>
      </c>
      <c r="E47" s="13"/>
      <c r="F47" s="15"/>
      <c r="G47" s="15"/>
      <c r="H47" s="15"/>
      <c r="I47" s="14"/>
      <c r="J47" s="133"/>
      <c r="K47" s="69">
        <f>SUM(K48:K50)</f>
        <v>4</v>
      </c>
      <c r="L47" s="12" t="s">
        <v>14</v>
      </c>
      <c r="M47" s="13">
        <v>100</v>
      </c>
      <c r="N47" s="60">
        <v>20</v>
      </c>
    </row>
    <row r="48" spans="1:14" x14ac:dyDescent="0.2">
      <c r="A48" s="220"/>
      <c r="B48" s="27"/>
      <c r="C48" s="56" t="s">
        <v>51</v>
      </c>
      <c r="D48" s="21" t="s">
        <v>52</v>
      </c>
      <c r="E48" s="13">
        <f>SUM(F48:I48)</f>
        <v>26</v>
      </c>
      <c r="F48" s="15"/>
      <c r="G48" s="15"/>
      <c r="H48" s="15">
        <v>6</v>
      </c>
      <c r="I48" s="37">
        <v>20</v>
      </c>
      <c r="J48" s="133"/>
      <c r="K48" s="31">
        <v>0.8</v>
      </c>
      <c r="L48" s="12" t="s">
        <v>14</v>
      </c>
      <c r="M48" s="13">
        <v>100</v>
      </c>
      <c r="N48" s="60">
        <v>20</v>
      </c>
    </row>
    <row r="49" spans="1:14" x14ac:dyDescent="0.2">
      <c r="A49" s="220"/>
      <c r="B49" s="27"/>
      <c r="C49" s="56" t="s">
        <v>51</v>
      </c>
      <c r="D49" s="21" t="s">
        <v>55</v>
      </c>
      <c r="E49" s="13"/>
      <c r="F49" s="15"/>
      <c r="G49" s="15"/>
      <c r="H49" s="15"/>
      <c r="I49" s="37"/>
      <c r="J49" s="193"/>
      <c r="K49" s="31">
        <v>1.7</v>
      </c>
      <c r="L49" s="193"/>
      <c r="M49" s="193"/>
      <c r="N49" s="197"/>
    </row>
    <row r="50" spans="1:14" x14ac:dyDescent="0.2">
      <c r="A50" s="220"/>
      <c r="B50" s="27"/>
      <c r="C50" s="61"/>
      <c r="D50" s="21" t="s">
        <v>208</v>
      </c>
      <c r="E50" s="13">
        <f>G50+I50</f>
        <v>48</v>
      </c>
      <c r="F50" s="15"/>
      <c r="G50" s="15">
        <v>8</v>
      </c>
      <c r="H50" s="15"/>
      <c r="I50" s="14">
        <v>40</v>
      </c>
      <c r="J50" s="133"/>
      <c r="K50" s="31">
        <v>1.5</v>
      </c>
      <c r="L50" s="12"/>
      <c r="M50" s="13"/>
      <c r="N50" s="60"/>
    </row>
    <row r="51" spans="1:14" x14ac:dyDescent="0.2">
      <c r="A51" s="220"/>
      <c r="B51" s="27"/>
      <c r="C51" s="61"/>
      <c r="D51" s="77" t="s">
        <v>66</v>
      </c>
      <c r="E51" s="37"/>
      <c r="F51" s="16"/>
      <c r="G51" s="16"/>
      <c r="H51" s="16"/>
      <c r="I51" s="14"/>
      <c r="J51" s="78"/>
      <c r="K51" s="79"/>
      <c r="L51" s="12"/>
      <c r="M51" s="37"/>
      <c r="N51" s="64"/>
    </row>
    <row r="52" spans="1:14" x14ac:dyDescent="0.2">
      <c r="A52" s="220"/>
      <c r="B52" s="27"/>
      <c r="C52" s="61"/>
      <c r="D52" s="77" t="s">
        <v>85</v>
      </c>
      <c r="E52" s="37"/>
      <c r="F52" s="15"/>
      <c r="G52" s="15"/>
      <c r="H52" s="15"/>
      <c r="I52" s="14"/>
      <c r="J52" s="80">
        <f>K52</f>
        <v>6</v>
      </c>
      <c r="K52" s="81">
        <f>K53+K57</f>
        <v>6</v>
      </c>
      <c r="L52" s="12"/>
      <c r="M52" s="37"/>
      <c r="N52" s="64"/>
    </row>
    <row r="53" spans="1:14" x14ac:dyDescent="0.2">
      <c r="A53" s="220"/>
      <c r="B53" s="27"/>
      <c r="C53" s="61"/>
      <c r="D53" s="82" t="s">
        <v>88</v>
      </c>
      <c r="E53" s="37"/>
      <c r="F53" s="15"/>
      <c r="G53" s="15"/>
      <c r="H53" s="15"/>
      <c r="I53" s="14"/>
      <c r="J53" s="133"/>
      <c r="K53" s="69">
        <f>SUM(K54:K56)</f>
        <v>3.5999999999999996</v>
      </c>
      <c r="L53" s="12"/>
      <c r="M53" s="37"/>
      <c r="N53" s="64"/>
    </row>
    <row r="54" spans="1:14" x14ac:dyDescent="0.2">
      <c r="A54" s="220"/>
      <c r="B54" s="27"/>
      <c r="C54" s="61"/>
      <c r="D54" s="21" t="s">
        <v>188</v>
      </c>
      <c r="E54" s="13">
        <v>14</v>
      </c>
      <c r="F54" s="15"/>
      <c r="G54" s="15">
        <v>14</v>
      </c>
      <c r="H54" s="15"/>
      <c r="I54" s="14"/>
      <c r="J54" s="133"/>
      <c r="K54" s="31">
        <v>1</v>
      </c>
      <c r="L54" s="12" t="s">
        <v>14</v>
      </c>
      <c r="M54" s="13">
        <v>100</v>
      </c>
      <c r="N54" s="60">
        <v>20</v>
      </c>
    </row>
    <row r="55" spans="1:14" x14ac:dyDescent="0.2">
      <c r="A55" s="220"/>
      <c r="B55" s="27"/>
      <c r="C55" s="61"/>
      <c r="D55" s="76" t="s">
        <v>217</v>
      </c>
      <c r="E55" s="37">
        <v>12</v>
      </c>
      <c r="F55" s="15"/>
      <c r="G55" s="15">
        <v>12</v>
      </c>
      <c r="H55" s="15"/>
      <c r="I55" s="14"/>
      <c r="J55" s="133"/>
      <c r="K55" s="31">
        <v>1.3</v>
      </c>
      <c r="L55" s="12" t="s">
        <v>14</v>
      </c>
      <c r="M55" s="37">
        <v>100</v>
      </c>
      <c r="N55" s="64">
        <v>20</v>
      </c>
    </row>
    <row r="56" spans="1:14" x14ac:dyDescent="0.2">
      <c r="A56" s="220"/>
      <c r="B56" s="27"/>
      <c r="C56" s="61"/>
      <c r="D56" s="76" t="s">
        <v>215</v>
      </c>
      <c r="E56" s="37">
        <v>12</v>
      </c>
      <c r="F56" s="15"/>
      <c r="G56" s="37">
        <v>12</v>
      </c>
      <c r="H56" s="15"/>
      <c r="I56" s="14"/>
      <c r="J56" s="133"/>
      <c r="K56" s="31">
        <v>1.3</v>
      </c>
      <c r="L56" s="12" t="s">
        <v>14</v>
      </c>
      <c r="M56" s="37">
        <v>100</v>
      </c>
      <c r="N56" s="64">
        <v>20</v>
      </c>
    </row>
    <row r="57" spans="1:14" x14ac:dyDescent="0.2">
      <c r="A57" s="220"/>
      <c r="B57" s="27"/>
      <c r="C57" s="61"/>
      <c r="D57" s="68" t="s">
        <v>89</v>
      </c>
      <c r="E57" s="13"/>
      <c r="F57" s="15"/>
      <c r="G57" s="13"/>
      <c r="H57" s="15"/>
      <c r="I57" s="37"/>
      <c r="J57" s="133"/>
      <c r="K57" s="69">
        <f>K58+K59+K60+K63</f>
        <v>2.4</v>
      </c>
      <c r="L57" s="12"/>
      <c r="M57" s="13"/>
      <c r="N57" s="60"/>
    </row>
    <row r="58" spans="1:14" x14ac:dyDescent="0.2">
      <c r="A58" s="220"/>
      <c r="B58" s="27"/>
      <c r="C58" s="56" t="s">
        <v>51</v>
      </c>
      <c r="D58" s="21" t="s">
        <v>52</v>
      </c>
      <c r="E58" s="13">
        <f>SUM(F58:I58)</f>
        <v>26</v>
      </c>
      <c r="F58" s="15"/>
      <c r="G58" s="15"/>
      <c r="H58" s="15">
        <v>6</v>
      </c>
      <c r="I58" s="37">
        <v>20</v>
      </c>
      <c r="J58" s="133"/>
      <c r="K58" s="31">
        <v>0.4</v>
      </c>
      <c r="L58" s="12" t="s">
        <v>14</v>
      </c>
      <c r="M58" s="13">
        <v>100</v>
      </c>
      <c r="N58" s="60">
        <v>20</v>
      </c>
    </row>
    <row r="59" spans="1:14" x14ac:dyDescent="0.2">
      <c r="A59" s="220"/>
      <c r="B59" s="27"/>
      <c r="C59" s="56" t="s">
        <v>51</v>
      </c>
      <c r="D59" s="21" t="s">
        <v>55</v>
      </c>
      <c r="E59" s="13"/>
      <c r="F59" s="15"/>
      <c r="G59" s="15"/>
      <c r="H59" s="15"/>
      <c r="I59" s="37"/>
      <c r="J59" s="193"/>
      <c r="K59" s="31">
        <v>1</v>
      </c>
      <c r="L59" s="193"/>
      <c r="M59" s="193"/>
      <c r="N59" s="197"/>
    </row>
    <row r="60" spans="1:14" x14ac:dyDescent="0.2">
      <c r="A60" s="220"/>
      <c r="B60" s="27"/>
      <c r="C60" s="61"/>
      <c r="D60" s="21" t="s">
        <v>123</v>
      </c>
      <c r="E60" s="13"/>
      <c r="F60" s="15"/>
      <c r="G60" s="13"/>
      <c r="H60" s="15"/>
      <c r="I60" s="37"/>
      <c r="J60" s="133"/>
      <c r="K60" s="31">
        <v>0.5</v>
      </c>
      <c r="L60" s="12" t="s">
        <v>14</v>
      </c>
      <c r="M60" s="13">
        <v>100</v>
      </c>
      <c r="N60" s="60">
        <v>20</v>
      </c>
    </row>
    <row r="61" spans="1:14" x14ac:dyDescent="0.2">
      <c r="A61" s="220"/>
      <c r="B61" s="27"/>
      <c r="C61" s="90"/>
      <c r="D61" s="131" t="s">
        <v>86</v>
      </c>
      <c r="E61" s="13">
        <v>12</v>
      </c>
      <c r="F61" s="15"/>
      <c r="G61" s="13">
        <v>12</v>
      </c>
      <c r="H61" s="15"/>
      <c r="I61" s="37"/>
      <c r="J61" s="90"/>
      <c r="K61" s="100"/>
      <c r="L61" s="90"/>
      <c r="M61" s="90"/>
      <c r="N61" s="194"/>
    </row>
    <row r="62" spans="1:14" x14ac:dyDescent="0.2">
      <c r="A62" s="220"/>
      <c r="B62" s="27"/>
      <c r="C62" s="90"/>
      <c r="D62" s="132" t="s">
        <v>87</v>
      </c>
      <c r="E62" s="13">
        <f>G62+I62</f>
        <v>20</v>
      </c>
      <c r="F62" s="25"/>
      <c r="G62" s="13">
        <v>6</v>
      </c>
      <c r="H62" s="25"/>
      <c r="I62" s="37">
        <v>14</v>
      </c>
      <c r="J62" s="90"/>
      <c r="K62" s="100"/>
      <c r="L62" s="90"/>
      <c r="M62" s="90"/>
      <c r="N62" s="194"/>
    </row>
    <row r="63" spans="1:14" ht="13.5" thickBot="1" x14ac:dyDescent="0.25">
      <c r="A63" s="221"/>
      <c r="B63" s="66"/>
      <c r="C63" s="190"/>
      <c r="D63" s="150" t="s">
        <v>208</v>
      </c>
      <c r="E63" s="195">
        <f>G63+I63</f>
        <v>48</v>
      </c>
      <c r="F63" s="152"/>
      <c r="G63" s="152">
        <v>8</v>
      </c>
      <c r="H63" s="152"/>
      <c r="I63" s="63">
        <v>40</v>
      </c>
      <c r="J63" s="192"/>
      <c r="K63" s="154">
        <v>0.5</v>
      </c>
      <c r="L63" s="155"/>
      <c r="M63" s="195"/>
      <c r="N63" s="196"/>
    </row>
    <row r="65" spans="4:4" x14ac:dyDescent="0.2">
      <c r="D65" s="1" t="s">
        <v>233</v>
      </c>
    </row>
    <row r="66" spans="4:4" x14ac:dyDescent="0.2">
      <c r="D66" s="1" t="s">
        <v>234</v>
      </c>
    </row>
  </sheetData>
  <mergeCells count="22">
    <mergeCell ref="A1:N1"/>
    <mergeCell ref="A2:N2"/>
    <mergeCell ref="A3:N3"/>
    <mergeCell ref="I5:I7"/>
    <mergeCell ref="D5:D7"/>
    <mergeCell ref="E5:E7"/>
    <mergeCell ref="F5:F7"/>
    <mergeCell ref="G5:G7"/>
    <mergeCell ref="H5:H7"/>
    <mergeCell ref="J5:J8"/>
    <mergeCell ref="K5:K8"/>
    <mergeCell ref="L5:N5"/>
    <mergeCell ref="L6:N6"/>
    <mergeCell ref="L7:L8"/>
    <mergeCell ref="M7:M8"/>
    <mergeCell ref="N7:N8"/>
    <mergeCell ref="E4:N4"/>
    <mergeCell ref="A5:A8"/>
    <mergeCell ref="B5:B8"/>
    <mergeCell ref="A9:A63"/>
    <mergeCell ref="C5:C8"/>
    <mergeCell ref="A4:C4"/>
  </mergeCell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semestre 1 </vt:lpstr>
      <vt:lpstr>semestre 2</vt:lpstr>
      <vt:lpstr>Semestre 3</vt:lpstr>
      <vt:lpstr>Semestre 4</vt:lpstr>
      <vt:lpstr>Semestre 4 alternance</vt:lpstr>
      <vt:lpstr>'semestre 1 '!Zone_d_impression</vt:lpstr>
      <vt:lpstr>'semestre 2'!Zone_d_impression</vt:lpstr>
      <vt:lpstr>'Semestre 3'!Zone_d_impression</vt:lpstr>
      <vt:lpstr>'Semestre 4'!Zone_d_impression</vt:lpstr>
      <vt:lpstr>'Semestre 4 alternance'!Zone_d_impression</vt:lpstr>
    </vt:vector>
  </TitlesOfParts>
  <Company>UPMF Grenoble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Garcia</dc:creator>
  <cp:lastModifiedBy>jacky.cuvex-combaz</cp:lastModifiedBy>
  <cp:lastPrinted>2022-08-30T09:46:25Z</cp:lastPrinted>
  <dcterms:created xsi:type="dcterms:W3CDTF">2004-01-19T09:07:25Z</dcterms:created>
  <dcterms:modified xsi:type="dcterms:W3CDTF">2022-09-28T07:24:28Z</dcterms:modified>
</cp:coreProperties>
</file>